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2300"/>
  </bookViews>
  <sheets>
    <sheet name="CERRO LARGO" sheetId="5" r:id="rId1"/>
    <sheet name="PARANÁ" sheetId="4" r:id="rId2"/>
    <sheet name="3 CAMPI" sheetId="1" r:id="rId3"/>
  </sheets>
  <calcPr calcId="145621"/>
</workbook>
</file>

<file path=xl/calcChain.xml><?xml version="1.0" encoding="utf-8"?>
<calcChain xmlns="http://schemas.openxmlformats.org/spreadsheetml/2006/main">
  <c r="F7" i="1" l="1"/>
  <c r="G7" i="1" s="1"/>
  <c r="Q7" i="1" s="1"/>
  <c r="F8" i="1"/>
  <c r="F9" i="1"/>
  <c r="F10" i="1"/>
  <c r="F11" i="1"/>
  <c r="G11" i="1" s="1"/>
  <c r="Q11" i="1" s="1"/>
  <c r="F12" i="1"/>
  <c r="F13" i="1"/>
  <c r="F14" i="1"/>
  <c r="G14" i="1" s="1"/>
  <c r="Q14" i="1" s="1"/>
  <c r="F15" i="1"/>
  <c r="G15" i="1" s="1"/>
  <c r="Q15" i="1" s="1"/>
  <c r="G8" i="1"/>
  <c r="Q8" i="1" s="1"/>
  <c r="G9" i="1"/>
  <c r="G10" i="1"/>
  <c r="G12" i="1"/>
  <c r="Q12" i="1" s="1"/>
  <c r="G13" i="1"/>
  <c r="Q13" i="1" s="1"/>
  <c r="Q9" i="1"/>
  <c r="Q10" i="1"/>
  <c r="G6" i="1"/>
  <c r="Q6" i="1" s="1"/>
  <c r="F6" i="1"/>
  <c r="G10" i="4"/>
  <c r="Q10" i="4" s="1"/>
  <c r="G14" i="4"/>
  <c r="Q14" i="4" s="1"/>
  <c r="F7" i="4"/>
  <c r="G7" i="4" s="1"/>
  <c r="Q7" i="4" s="1"/>
  <c r="F8" i="4"/>
  <c r="G8" i="4" s="1"/>
  <c r="Q8" i="4" s="1"/>
  <c r="F9" i="4"/>
  <c r="G9" i="4" s="1"/>
  <c r="Q9" i="4" s="1"/>
  <c r="F10" i="4"/>
  <c r="F11" i="4"/>
  <c r="G11" i="4" s="1"/>
  <c r="Q11" i="4" s="1"/>
  <c r="F12" i="4"/>
  <c r="G12" i="4" s="1"/>
  <c r="Q12" i="4" s="1"/>
  <c r="F13" i="4"/>
  <c r="G13" i="4" s="1"/>
  <c r="Q13" i="4" s="1"/>
  <c r="F14" i="4"/>
  <c r="F15" i="4"/>
  <c r="G15" i="4" s="1"/>
  <c r="Q15" i="4" s="1"/>
  <c r="F6" i="4"/>
  <c r="G6" i="4" s="1"/>
  <c r="Q6" i="4" s="1"/>
  <c r="G9" i="5"/>
  <c r="Q9" i="5" s="1"/>
  <c r="G10" i="5"/>
  <c r="Q10" i="5" s="1"/>
  <c r="G13" i="5"/>
  <c r="Q13" i="5" s="1"/>
  <c r="G14" i="5"/>
  <c r="Q14" i="5" s="1"/>
  <c r="F15" i="5"/>
  <c r="G15" i="5" s="1"/>
  <c r="Q15" i="5" s="1"/>
  <c r="F7" i="5"/>
  <c r="G7" i="5" s="1"/>
  <c r="F8" i="5"/>
  <c r="G8" i="5" s="1"/>
  <c r="Q8" i="5" s="1"/>
  <c r="F9" i="5"/>
  <c r="F10" i="5"/>
  <c r="F11" i="5"/>
  <c r="G11" i="5" s="1"/>
  <c r="Q11" i="5" s="1"/>
  <c r="F12" i="5"/>
  <c r="G12" i="5" s="1"/>
  <c r="Q12" i="5" s="1"/>
  <c r="F13" i="5"/>
  <c r="F14" i="5"/>
  <c r="F6" i="5"/>
  <c r="G6" i="5" s="1"/>
  <c r="Q6" i="5" s="1"/>
  <c r="G16" i="5" l="1"/>
  <c r="F17" i="5" s="1"/>
  <c r="Q7" i="5"/>
  <c r="O15" i="5"/>
  <c r="D15" i="5" s="1"/>
  <c r="N15" i="5"/>
  <c r="O14" i="5"/>
  <c r="D14" i="5" s="1"/>
  <c r="N14" i="5"/>
  <c r="O13" i="5"/>
  <c r="D13" i="5" s="1"/>
  <c r="N13" i="5"/>
  <c r="O12" i="5"/>
  <c r="D12" i="5" s="1"/>
  <c r="N12" i="5"/>
  <c r="O11" i="5"/>
  <c r="D11" i="5" s="1"/>
  <c r="N11" i="5"/>
  <c r="O10" i="5"/>
  <c r="D10" i="5" s="1"/>
  <c r="N10" i="5"/>
  <c r="O9" i="5"/>
  <c r="D9" i="5" s="1"/>
  <c r="N9" i="5"/>
  <c r="O8" i="5"/>
  <c r="D8" i="5" s="1"/>
  <c r="N8" i="5"/>
  <c r="O7" i="5"/>
  <c r="D7" i="5" s="1"/>
  <c r="N7" i="5"/>
  <c r="O6" i="5"/>
  <c r="D6" i="5" s="1"/>
  <c r="N6" i="5"/>
  <c r="O15" i="4"/>
  <c r="D15" i="4" s="1"/>
  <c r="N15" i="4"/>
  <c r="O14" i="4"/>
  <c r="D14" i="4" s="1"/>
  <c r="N14" i="4"/>
  <c r="O13" i="4"/>
  <c r="D13" i="4" s="1"/>
  <c r="N13" i="4"/>
  <c r="O12" i="4"/>
  <c r="D12" i="4" s="1"/>
  <c r="N12" i="4"/>
  <c r="O11" i="4"/>
  <c r="D11" i="4" s="1"/>
  <c r="N11" i="4"/>
  <c r="O10" i="4"/>
  <c r="D10" i="4" s="1"/>
  <c r="N10" i="4"/>
  <c r="O9" i="4"/>
  <c r="D9" i="4" s="1"/>
  <c r="N9" i="4"/>
  <c r="O8" i="4"/>
  <c r="D8" i="4" s="1"/>
  <c r="N8" i="4"/>
  <c r="O7" i="4"/>
  <c r="D7" i="4" s="1"/>
  <c r="N7" i="4"/>
  <c r="O6" i="4"/>
  <c r="D6" i="4" s="1"/>
  <c r="N6" i="4"/>
  <c r="N11" i="1"/>
  <c r="O11" i="1"/>
  <c r="D11" i="1" s="1"/>
  <c r="N12" i="1"/>
  <c r="O12" i="1"/>
  <c r="D12" i="1" s="1"/>
  <c r="N13" i="1"/>
  <c r="O13" i="1"/>
  <c r="D13" i="1" s="1"/>
  <c r="N14" i="1"/>
  <c r="O14" i="1"/>
  <c r="D14" i="1" s="1"/>
  <c r="N15" i="1"/>
  <c r="O15" i="1"/>
  <c r="D15" i="1" s="1"/>
  <c r="N7" i="1"/>
  <c r="O7" i="1"/>
  <c r="D7" i="1" s="1"/>
  <c r="N8" i="1"/>
  <c r="O8" i="1"/>
  <c r="D8" i="1" s="1"/>
  <c r="N9" i="1"/>
  <c r="O9" i="1"/>
  <c r="N10" i="1"/>
  <c r="O10" i="1"/>
  <c r="D10" i="1" s="1"/>
  <c r="O6" i="1"/>
  <c r="D6" i="1" s="1"/>
  <c r="N6" i="1"/>
  <c r="P6" i="1" s="1"/>
  <c r="F16" i="5" l="1"/>
  <c r="D16" i="5"/>
  <c r="P10" i="1"/>
  <c r="P15" i="1"/>
  <c r="P11" i="1"/>
  <c r="P9" i="1"/>
  <c r="D16" i="4"/>
  <c r="D9" i="1"/>
  <c r="D16" i="1" s="1"/>
  <c r="P8" i="1"/>
  <c r="P13" i="1"/>
  <c r="P7" i="1"/>
  <c r="P14" i="1"/>
  <c r="P12" i="1"/>
  <c r="P8" i="4"/>
  <c r="P10" i="4"/>
  <c r="P7" i="4"/>
  <c r="P15" i="4"/>
  <c r="P12" i="4"/>
  <c r="P6" i="4"/>
  <c r="P11" i="4"/>
  <c r="P14" i="4"/>
  <c r="P6" i="5"/>
  <c r="P8" i="5"/>
  <c r="P10" i="5"/>
  <c r="P12" i="5"/>
  <c r="P14" i="5"/>
  <c r="P7" i="5"/>
  <c r="P9" i="5"/>
  <c r="P11" i="5"/>
  <c r="P13" i="5"/>
  <c r="P15" i="5"/>
  <c r="P9" i="4"/>
  <c r="P13" i="4"/>
  <c r="Q17" i="5" l="1"/>
  <c r="Q5" i="5"/>
  <c r="G16" i="1"/>
  <c r="F17" i="1" s="1"/>
  <c r="G17" i="1" s="1"/>
  <c r="Q17" i="1"/>
  <c r="Q5" i="1" s="1"/>
  <c r="Q17" i="4"/>
  <c r="Q5" i="4" s="1"/>
  <c r="G16" i="4"/>
  <c r="F17" i="4" s="1"/>
  <c r="G17" i="5" l="1"/>
  <c r="F16" i="1"/>
  <c r="F16" i="4"/>
  <c r="G17" i="4"/>
  <c r="G18" i="1" l="1"/>
</calcChain>
</file>

<file path=xl/sharedStrings.xml><?xml version="1.0" encoding="utf-8"?>
<sst xmlns="http://schemas.openxmlformats.org/spreadsheetml/2006/main" count="147" uniqueCount="94">
  <si>
    <t>item</t>
  </si>
  <si>
    <t>Descrição</t>
  </si>
  <si>
    <t>qtde</t>
  </si>
  <si>
    <t>unid</t>
  </si>
  <si>
    <t>valor unit</t>
  </si>
  <si>
    <t>valor total</t>
  </si>
  <si>
    <t>chapeco</t>
  </si>
  <si>
    <t>qtd ch</t>
  </si>
  <si>
    <t>erechim</t>
  </si>
  <si>
    <t>qtde er</t>
  </si>
  <si>
    <t>passo fundo</t>
  </si>
  <si>
    <t>qtde pf</t>
  </si>
  <si>
    <t>m²</t>
  </si>
  <si>
    <t xml:space="preserve">unid. </t>
  </si>
  <si>
    <t>CAMPUS CHAPECÓ-ERECHIM-PASSO FUNDO:  Montagem de divisórias com reaproveitamento de painéis, inclui forncecimento de acessórios necessários. (como buchas e parafusos)</t>
  </si>
  <si>
    <t xml:space="preserve">CAMPUS CHAPECÓ-ERECHIM-PASSO FUNDO: Desmontagem de divisórias </t>
  </si>
  <si>
    <r>
      <t xml:space="preserve">CAMPUS CHAPECÓ-ERECHIM-PASSO FUNDO: </t>
    </r>
    <r>
      <rPr>
        <b/>
        <sz val="12"/>
        <color theme="1"/>
        <rFont val="Verdana"/>
        <family val="2"/>
      </rPr>
      <t>Divisórias desenho tipo N1</t>
    </r>
    <r>
      <rPr>
        <sz val="12"/>
        <color theme="1"/>
        <rFont val="Verdana"/>
        <family val="2"/>
      </rPr>
      <t xml:space="preserve"> -Painel cego corrido instalado com todos os acessórios necessários -  </t>
    </r>
    <r>
      <rPr>
        <b/>
        <sz val="12"/>
        <color theme="1"/>
        <rFont val="Verdana"/>
        <family val="2"/>
      </rPr>
      <t>Painéis:</t>
    </r>
    <r>
      <rPr>
        <sz val="12"/>
        <color theme="1"/>
        <rFont val="Verdana"/>
        <family val="2"/>
      </rPr>
      <t xml:space="preserve"> Espessura: 35 mm - Modulação: 120 mm - Altura: 210 mm,  e</t>
    </r>
    <r>
      <rPr>
        <sz val="12"/>
        <color rgb="FF000000"/>
        <rFont val="Verdana"/>
        <family val="2"/>
      </rPr>
      <t xml:space="preserve">quivalentes a Eucatex ou de melhor qualidade, miolo “SO” com colméia em kraft de alta gramatura, tratamento UV com padrão de cor a ser definido. - </t>
    </r>
    <r>
      <rPr>
        <b/>
        <sz val="12"/>
        <color rgb="FF000000"/>
        <rFont val="Verdana"/>
        <family val="2"/>
      </rPr>
      <t>Perfis:</t>
    </r>
    <r>
      <rPr>
        <sz val="12"/>
        <color rgb="FF000000"/>
        <rFont val="Verdana"/>
        <family val="2"/>
      </rPr>
      <t xml:space="preserve"> alumínio com pintura em epóxi-poliéster pó, cor a ser definido.</t>
    </r>
  </si>
  <si>
    <r>
      <t xml:space="preserve">CAMPUS CHAPECÓ-ERECHIM-PASSO FUNDO: </t>
    </r>
    <r>
      <rPr>
        <b/>
        <sz val="12"/>
        <color theme="1"/>
        <rFont val="Verdana"/>
        <family val="2"/>
      </rPr>
      <t>Divisórias Desenho tipo N3</t>
    </r>
    <r>
      <rPr>
        <sz val="12"/>
        <color theme="1"/>
        <rFont val="Verdana"/>
        <family val="2"/>
      </rPr>
      <t xml:space="preserve"> -Painel cego até (1,05 m) + vidro simples 4 mm (janela) com bandeiras em painel cego (parte superior próxima ao teto) instalado com todos os acessórios necessários.  </t>
    </r>
    <r>
      <rPr>
        <b/>
        <sz val="12"/>
        <color theme="1"/>
        <rFont val="Verdana"/>
        <family val="2"/>
      </rPr>
      <t>Painéis:</t>
    </r>
    <r>
      <rPr>
        <sz val="12"/>
        <color theme="1"/>
        <rFont val="Verdana"/>
        <family val="2"/>
      </rPr>
      <t xml:space="preserve"> Espessura: 35 mm - Modulação: 120 mm - Altura: 210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Perfis:</t>
    </r>
    <r>
      <rPr>
        <sz val="12"/>
        <color theme="1"/>
        <rFont val="Verdana"/>
        <family val="2"/>
      </rPr>
      <t xml:space="preserve"> alumínio com pintura em epóxi-poliéster pó, cor a ser definido.  </t>
    </r>
    <r>
      <rPr>
        <b/>
        <sz val="12"/>
        <color theme="1"/>
        <rFont val="Verdana"/>
        <family val="2"/>
      </rPr>
      <t>Vidros:</t>
    </r>
    <r>
      <rPr>
        <sz val="12"/>
        <color theme="1"/>
        <rFont val="Verdana"/>
        <family val="2"/>
      </rPr>
      <t xml:space="preserve"> Cristal incolor 4 mm</t>
    </r>
  </si>
  <si>
    <r>
      <t xml:space="preserve">CAMPUS CHAPECÓ-ERECHIM-PASSO FUNDO: </t>
    </r>
    <r>
      <rPr>
        <b/>
        <sz val="12"/>
        <color theme="1"/>
        <rFont val="Verdana"/>
        <family val="2"/>
      </rPr>
      <t>Divisórias desenho tipo N2</t>
    </r>
    <r>
      <rPr>
        <sz val="12"/>
        <color theme="1"/>
        <rFont val="Verdana"/>
        <family val="2"/>
      </rPr>
      <t xml:space="preserve"> -Painel cego corrido até (2,10 m) de altura + vidro a partir de 2,10 m nas bandeiras (parte superior próxima ao teto), instalado com todos os acessórios necessários. </t>
    </r>
    <r>
      <rPr>
        <b/>
        <sz val="12"/>
        <color theme="1"/>
        <rFont val="Verdana"/>
        <family val="2"/>
      </rPr>
      <t xml:space="preserve"> Painéis:</t>
    </r>
    <r>
      <rPr>
        <sz val="12"/>
        <color theme="1"/>
        <rFont val="Verdana"/>
        <family val="2"/>
      </rPr>
      <t xml:space="preserve"> Espessura: 35 mm - Modulação: 120 mm - Altura: 210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Perfis:</t>
    </r>
    <r>
      <rPr>
        <sz val="12"/>
        <color theme="1"/>
        <rFont val="Verdana"/>
        <family val="2"/>
      </rPr>
      <t xml:space="preserve"> alumínio com pintura em epóxi-poliéster pó, cor a ser definido.  </t>
    </r>
    <r>
      <rPr>
        <b/>
        <sz val="12"/>
        <color theme="1"/>
        <rFont val="Verdana"/>
        <family val="2"/>
      </rPr>
      <t>Vidros:</t>
    </r>
    <r>
      <rPr>
        <sz val="12"/>
        <color theme="1"/>
        <rFont val="Verdana"/>
        <family val="2"/>
      </rPr>
      <t xml:space="preserve"> Cristal incolor 4 mm</t>
    </r>
  </si>
  <si>
    <r>
      <t xml:space="preserve">CAMPUS CHAPECÓ-ERECHIM-PASSO FUNDO: </t>
    </r>
    <r>
      <rPr>
        <b/>
        <sz val="12"/>
        <color theme="1"/>
        <rFont val="Verdana"/>
        <family val="2"/>
      </rPr>
      <t>Divisórias tipo Guichê</t>
    </r>
    <r>
      <rPr>
        <sz val="12"/>
        <color theme="1"/>
        <rFont val="Verdana"/>
        <family val="2"/>
      </rPr>
      <t xml:space="preserve"> - Painel cego corrido até (1,05 m) + vidro simples 4 mm (janela) estilo guichê de atendimento (com tampo-bancada de divisória) e a partir de 2,10 m painel cego (parte superior bandeiras próximas ao teto), instalado com todos os acessórios necessários.  </t>
    </r>
    <r>
      <rPr>
        <b/>
        <sz val="12"/>
        <color theme="1"/>
        <rFont val="Verdana"/>
        <family val="2"/>
      </rPr>
      <t xml:space="preserve">- Painéis: </t>
    </r>
    <r>
      <rPr>
        <sz val="12"/>
        <color theme="1"/>
        <rFont val="Verdana"/>
        <family val="2"/>
      </rPr>
      <t xml:space="preserve">Espessura: 35 mm - Modulação: 120 mm - Altura: 210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Perfis:</t>
    </r>
    <r>
      <rPr>
        <sz val="12"/>
        <color theme="1"/>
        <rFont val="Verdana"/>
        <family val="2"/>
      </rPr>
      <t xml:space="preserve"> alumínio com pintura em epóxi-poliéster pó, cor a ser definido.  </t>
    </r>
    <r>
      <rPr>
        <b/>
        <sz val="12"/>
        <color theme="1"/>
        <rFont val="Verdana"/>
        <family val="2"/>
      </rPr>
      <t>Vidros:</t>
    </r>
    <r>
      <rPr>
        <sz val="12"/>
        <color theme="1"/>
        <rFont val="Verdana"/>
        <family val="2"/>
      </rPr>
      <t xml:space="preserve"> Cristal incolor 4 mm</t>
    </r>
  </si>
  <si>
    <r>
      <t xml:space="preserve">CAMPUS CHAPECÓ-ERECHIM-PASSO FUNDO: </t>
    </r>
    <r>
      <rPr>
        <b/>
        <sz val="12"/>
        <color theme="1"/>
        <rFont val="Verdana"/>
        <family val="2"/>
      </rPr>
      <t>Porta</t>
    </r>
    <r>
      <rPr>
        <sz val="12"/>
        <color theme="1"/>
        <rFont val="Verdana"/>
        <family val="2"/>
      </rPr>
      <t xml:space="preserve"> folha única cega - </t>
    </r>
    <r>
      <rPr>
        <b/>
        <sz val="12"/>
        <color theme="1"/>
        <rFont val="Verdana"/>
        <family val="2"/>
      </rPr>
      <t>80 x 210cm</t>
    </r>
    <r>
      <rPr>
        <sz val="12"/>
        <color theme="1"/>
        <rFont val="Verdana"/>
        <family val="2"/>
      </rPr>
      <t xml:space="preserve"> - </t>
    </r>
    <r>
      <rPr>
        <b/>
        <sz val="12"/>
        <color theme="1"/>
        <rFont val="Verdana"/>
        <family val="2"/>
      </rPr>
      <t>Painéis:</t>
    </r>
    <r>
      <rPr>
        <sz val="12"/>
        <color theme="1"/>
        <rFont val="Verdana"/>
        <family val="2"/>
      </rPr>
      <t xml:space="preserve"> Espessura: 35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 xml:space="preserve">Batentes: </t>
    </r>
    <r>
      <rPr>
        <sz val="12"/>
        <color theme="1"/>
        <rFont val="Verdana"/>
        <family val="2"/>
      </rPr>
      <t xml:space="preserve">alumínio com pintura em epóxi-poliéster pó, cor a ser definido. . - </t>
    </r>
    <r>
      <rPr>
        <b/>
        <sz val="12"/>
        <color theme="1"/>
        <rFont val="Verdana"/>
        <family val="2"/>
      </rPr>
      <t xml:space="preserve">Fechadura: </t>
    </r>
    <r>
      <rPr>
        <sz val="12"/>
        <color theme="1"/>
        <rFont val="Verdana"/>
        <family val="2"/>
      </rPr>
      <t xml:space="preserve">Maçanetas design taco-de-golfe. Equivalente a Lockwell , Stam ou de melhor qualidade. Instalada com todos os acessórios necessários  </t>
    </r>
  </si>
  <si>
    <r>
      <t>CAMPUS CHAPECÓ-ERECHIM-PASSO FUNDO:</t>
    </r>
    <r>
      <rPr>
        <b/>
        <sz val="12"/>
        <color theme="1"/>
        <rFont val="Verdana"/>
        <family val="2"/>
      </rPr>
      <t xml:space="preserve"> Porta dupla</t>
    </r>
    <r>
      <rPr>
        <sz val="12"/>
        <color theme="1"/>
        <rFont val="Verdana"/>
        <family val="2"/>
      </rPr>
      <t xml:space="preserve"> cega - </t>
    </r>
    <r>
      <rPr>
        <b/>
        <sz val="12"/>
        <color theme="1"/>
        <rFont val="Verdana"/>
        <family val="2"/>
      </rPr>
      <t>120 x 210cm</t>
    </r>
    <r>
      <rPr>
        <sz val="12"/>
        <color theme="1"/>
        <rFont val="Verdana"/>
        <family val="2"/>
      </rPr>
      <t xml:space="preserve"> - </t>
    </r>
    <r>
      <rPr>
        <b/>
        <sz val="12"/>
        <color theme="1"/>
        <rFont val="Verdana"/>
        <family val="2"/>
      </rPr>
      <t xml:space="preserve"> Painéis:</t>
    </r>
    <r>
      <rPr>
        <sz val="12"/>
        <color theme="1"/>
        <rFont val="Verdana"/>
        <family val="2"/>
      </rPr>
      <t xml:space="preserve"> Espessura: 35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Batentes:</t>
    </r>
    <r>
      <rPr>
        <sz val="12"/>
        <color theme="1"/>
        <rFont val="Verdana"/>
        <family val="2"/>
      </rPr>
      <t xml:space="preserve"> alumínio com pintura em epóxi-poliéster pó, cor a ser definido.  - </t>
    </r>
    <r>
      <rPr>
        <b/>
        <sz val="12"/>
        <color theme="1"/>
        <rFont val="Verdana"/>
        <family val="2"/>
      </rPr>
      <t>Fechadura:</t>
    </r>
    <r>
      <rPr>
        <sz val="12"/>
        <color theme="1"/>
        <rFont val="Verdana"/>
        <family val="2"/>
      </rPr>
      <t xml:space="preserve"> Maçanetas design taco-de-golfe. Equivalente a Lockwell , Stam ou de melhor qualidade. Instalada com todos os acessórios necessários  </t>
    </r>
  </si>
  <si>
    <r>
      <t>CAMPUS CHAPECÓ-ERECHIM-PASSO FUNDO:</t>
    </r>
    <r>
      <rPr>
        <b/>
        <sz val="12"/>
        <color theme="1"/>
        <rFont val="Verdana"/>
        <family val="2"/>
      </rPr>
      <t xml:space="preserve"> Porta </t>
    </r>
    <r>
      <rPr>
        <sz val="12"/>
        <color theme="1"/>
        <rFont val="Verdana"/>
        <family val="2"/>
      </rPr>
      <t xml:space="preserve">folha única cega - </t>
    </r>
    <r>
      <rPr>
        <b/>
        <sz val="12"/>
        <color theme="1"/>
        <rFont val="Verdana"/>
        <family val="2"/>
      </rPr>
      <t>90 x 210 cm</t>
    </r>
    <r>
      <rPr>
        <sz val="12"/>
        <color theme="1"/>
        <rFont val="Verdana"/>
        <family val="2"/>
      </rPr>
      <t xml:space="preserve"> -  </t>
    </r>
    <r>
      <rPr>
        <b/>
        <sz val="12"/>
        <color theme="1"/>
        <rFont val="Verdana"/>
        <family val="2"/>
      </rPr>
      <t xml:space="preserve">Painéis: </t>
    </r>
    <r>
      <rPr>
        <sz val="12"/>
        <color theme="1"/>
        <rFont val="Verdana"/>
        <family val="2"/>
      </rPr>
      <t xml:space="preserve">Espessura: 35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Batentes:</t>
    </r>
    <r>
      <rPr>
        <sz val="12"/>
        <color theme="1"/>
        <rFont val="Verdana"/>
        <family val="2"/>
      </rPr>
      <t xml:space="preserve"> alumínio com pintura em epóxi-poliéster pó, cor a ser definido. . </t>
    </r>
    <r>
      <rPr>
        <b/>
        <sz val="12"/>
        <color theme="1"/>
        <rFont val="Verdana"/>
        <family val="2"/>
      </rPr>
      <t>- Fechadura:</t>
    </r>
    <r>
      <rPr>
        <sz val="12"/>
        <color theme="1"/>
        <rFont val="Verdana"/>
        <family val="2"/>
      </rPr>
      <t xml:space="preserve"> Maçanetas design taco-de-golfe. Equivalente a Lockwell , Stam ou de melhor qualidade. Instalada com todos os acessórios necessários  </t>
    </r>
  </si>
  <si>
    <r>
      <t xml:space="preserve">CAMPUS CHAPECÓ-ERECHIM-PASSO FUNDO: </t>
    </r>
    <r>
      <rPr>
        <b/>
        <sz val="12"/>
        <color theme="1"/>
        <rFont val="Verdana"/>
        <family val="2"/>
      </rPr>
      <t>Lã de vidro para isolação acústica</t>
    </r>
    <r>
      <rPr>
        <sz val="12"/>
        <color theme="1"/>
        <rFont val="Verdana"/>
        <family val="2"/>
      </rPr>
      <t xml:space="preserve"> - Aplicação entre painéis, instalada com todos os acessórios necessários para fixação - Lã de vidro 50 mm</t>
    </r>
  </si>
  <si>
    <r>
      <t xml:space="preserve">CAMPUS CERRO LARGO: </t>
    </r>
    <r>
      <rPr>
        <b/>
        <sz val="12"/>
        <color theme="1"/>
        <rFont val="Verdana"/>
        <family val="2"/>
      </rPr>
      <t>Lã de vidro para isolação acústica</t>
    </r>
    <r>
      <rPr>
        <sz val="12"/>
        <color theme="1"/>
        <rFont val="Verdana"/>
        <family val="2"/>
      </rPr>
      <t xml:space="preserve"> - Aplicação entre painéis, instalada com todos os acessórios necessários para fixação - Lã de vidro 50 mm</t>
    </r>
  </si>
  <si>
    <r>
      <t>CAMPUS CERRO LARGO:</t>
    </r>
    <r>
      <rPr>
        <b/>
        <sz val="12"/>
        <color theme="1"/>
        <rFont val="Verdana"/>
        <family val="2"/>
      </rPr>
      <t xml:space="preserve"> Porta </t>
    </r>
    <r>
      <rPr>
        <sz val="12"/>
        <color theme="1"/>
        <rFont val="Verdana"/>
        <family val="2"/>
      </rPr>
      <t xml:space="preserve">folha única cega - </t>
    </r>
    <r>
      <rPr>
        <b/>
        <sz val="12"/>
        <color theme="1"/>
        <rFont val="Verdana"/>
        <family val="2"/>
      </rPr>
      <t>90 x 210 cm</t>
    </r>
    <r>
      <rPr>
        <sz val="12"/>
        <color theme="1"/>
        <rFont val="Verdana"/>
        <family val="2"/>
      </rPr>
      <t xml:space="preserve"> -  </t>
    </r>
    <r>
      <rPr>
        <b/>
        <sz val="12"/>
        <color theme="1"/>
        <rFont val="Verdana"/>
        <family val="2"/>
      </rPr>
      <t xml:space="preserve">Painéis: </t>
    </r>
    <r>
      <rPr>
        <sz val="12"/>
        <color theme="1"/>
        <rFont val="Verdana"/>
        <family val="2"/>
      </rPr>
      <t xml:space="preserve">Espessura: 35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Batentes:</t>
    </r>
    <r>
      <rPr>
        <sz val="12"/>
        <color theme="1"/>
        <rFont val="Verdana"/>
        <family val="2"/>
      </rPr>
      <t xml:space="preserve"> alumínio com pintura em epóxi-poliéster pó, cor a ser definido. . </t>
    </r>
    <r>
      <rPr>
        <b/>
        <sz val="12"/>
        <color theme="1"/>
        <rFont val="Verdana"/>
        <family val="2"/>
      </rPr>
      <t>- Fechadura:</t>
    </r>
    <r>
      <rPr>
        <sz val="12"/>
        <color theme="1"/>
        <rFont val="Verdana"/>
        <family val="2"/>
      </rPr>
      <t xml:space="preserve"> Maçanetas design taco-de-golfe. Equivalente a Lockwell , Stam ou de melhor qualidade. Instalada com todos os acessórios necessários  </t>
    </r>
  </si>
  <si>
    <r>
      <t>CAMPUS CERRO LARGO:</t>
    </r>
    <r>
      <rPr>
        <b/>
        <sz val="12"/>
        <color theme="1"/>
        <rFont val="Verdana"/>
        <family val="2"/>
      </rPr>
      <t xml:space="preserve"> Porta dupla</t>
    </r>
    <r>
      <rPr>
        <sz val="12"/>
        <color theme="1"/>
        <rFont val="Verdana"/>
        <family val="2"/>
      </rPr>
      <t xml:space="preserve"> cega - </t>
    </r>
    <r>
      <rPr>
        <b/>
        <sz val="12"/>
        <color theme="1"/>
        <rFont val="Verdana"/>
        <family val="2"/>
      </rPr>
      <t>120 x 210cm</t>
    </r>
    <r>
      <rPr>
        <sz val="12"/>
        <color theme="1"/>
        <rFont val="Verdana"/>
        <family val="2"/>
      </rPr>
      <t xml:space="preserve"> - </t>
    </r>
    <r>
      <rPr>
        <b/>
        <sz val="12"/>
        <color theme="1"/>
        <rFont val="Verdana"/>
        <family val="2"/>
      </rPr>
      <t xml:space="preserve"> Painéis:</t>
    </r>
    <r>
      <rPr>
        <sz val="12"/>
        <color theme="1"/>
        <rFont val="Verdana"/>
        <family val="2"/>
      </rPr>
      <t xml:space="preserve"> Espessura: 35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Batentes:</t>
    </r>
    <r>
      <rPr>
        <sz val="12"/>
        <color theme="1"/>
        <rFont val="Verdana"/>
        <family val="2"/>
      </rPr>
      <t xml:space="preserve"> alumínio com pintura em epóxi-poliéster pó, cor a ser definido.  - </t>
    </r>
    <r>
      <rPr>
        <b/>
        <sz val="12"/>
        <color theme="1"/>
        <rFont val="Verdana"/>
        <family val="2"/>
      </rPr>
      <t>Fechadura:</t>
    </r>
    <r>
      <rPr>
        <sz val="12"/>
        <color theme="1"/>
        <rFont val="Verdana"/>
        <family val="2"/>
      </rPr>
      <t xml:space="preserve"> Maçanetas design taco-de-golfe. Equivalente a Lockwell , Stam ou de melhor qualidade. Instalada com todos os acessórios necessários  </t>
    </r>
  </si>
  <si>
    <r>
      <t xml:space="preserve">CAMPUS CERRO LARGO: </t>
    </r>
    <r>
      <rPr>
        <b/>
        <sz val="12"/>
        <color theme="1"/>
        <rFont val="Verdana"/>
        <family val="2"/>
      </rPr>
      <t>Porta</t>
    </r>
    <r>
      <rPr>
        <sz val="12"/>
        <color theme="1"/>
        <rFont val="Verdana"/>
        <family val="2"/>
      </rPr>
      <t xml:space="preserve"> folha única cega - </t>
    </r>
    <r>
      <rPr>
        <b/>
        <sz val="12"/>
        <color theme="1"/>
        <rFont val="Verdana"/>
        <family val="2"/>
      </rPr>
      <t>80 x 210cm</t>
    </r>
    <r>
      <rPr>
        <sz val="12"/>
        <color theme="1"/>
        <rFont val="Verdana"/>
        <family val="2"/>
      </rPr>
      <t xml:space="preserve"> - </t>
    </r>
    <r>
      <rPr>
        <b/>
        <sz val="12"/>
        <color theme="1"/>
        <rFont val="Verdana"/>
        <family val="2"/>
      </rPr>
      <t>Painéis:</t>
    </r>
    <r>
      <rPr>
        <sz val="12"/>
        <color theme="1"/>
        <rFont val="Verdana"/>
        <family val="2"/>
      </rPr>
      <t xml:space="preserve"> Espessura: 35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 xml:space="preserve">Batentes: </t>
    </r>
    <r>
      <rPr>
        <sz val="12"/>
        <color theme="1"/>
        <rFont val="Verdana"/>
        <family val="2"/>
      </rPr>
      <t xml:space="preserve">alumínio com pintura em epóxi-poliéster pó, cor a ser definido. . - </t>
    </r>
    <r>
      <rPr>
        <b/>
        <sz val="12"/>
        <color theme="1"/>
        <rFont val="Verdana"/>
        <family val="2"/>
      </rPr>
      <t xml:space="preserve">Fechadura: </t>
    </r>
    <r>
      <rPr>
        <sz val="12"/>
        <color theme="1"/>
        <rFont val="Verdana"/>
        <family val="2"/>
      </rPr>
      <t xml:space="preserve">Maçanetas design taco-de-golfe. Equivalente a Lockwell , Stam ou de melhor qualidade. Instalada com todos os acessórios necessários  </t>
    </r>
  </si>
  <si>
    <r>
      <t xml:space="preserve">CAMPUS CERRO LARGO: </t>
    </r>
    <r>
      <rPr>
        <b/>
        <sz val="12"/>
        <color theme="1"/>
        <rFont val="Verdana"/>
        <family val="2"/>
      </rPr>
      <t>Divisórias tipo Guichê</t>
    </r>
    <r>
      <rPr>
        <sz val="12"/>
        <color theme="1"/>
        <rFont val="Verdana"/>
        <family val="2"/>
      </rPr>
      <t xml:space="preserve"> - Painel cego corrido até (1,05 m) + vidro simples 4 mm (janela) estilo guichê de atendimento (com tampo-bancada de divisória) e a partir de 2,10 m painel cego (parte superior bandeiras próximas ao teto), instalado com todos os acessórios necessários.  </t>
    </r>
    <r>
      <rPr>
        <b/>
        <sz val="12"/>
        <color theme="1"/>
        <rFont val="Verdana"/>
        <family val="2"/>
      </rPr>
      <t xml:space="preserve">- Painéis: </t>
    </r>
    <r>
      <rPr>
        <sz val="12"/>
        <color theme="1"/>
        <rFont val="Verdana"/>
        <family val="2"/>
      </rPr>
      <t xml:space="preserve">Espessura: 35 mm - Modulação: 120 mm - Altura: 210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Perfis:</t>
    </r>
    <r>
      <rPr>
        <sz val="12"/>
        <color theme="1"/>
        <rFont val="Verdana"/>
        <family val="2"/>
      </rPr>
      <t xml:space="preserve"> alumínio com pintura em epóxi-poliéster pó, cor a ser definido.  </t>
    </r>
    <r>
      <rPr>
        <b/>
        <sz val="12"/>
        <color theme="1"/>
        <rFont val="Verdana"/>
        <family val="2"/>
      </rPr>
      <t>Vidros:</t>
    </r>
    <r>
      <rPr>
        <sz val="12"/>
        <color theme="1"/>
        <rFont val="Verdana"/>
        <family val="2"/>
      </rPr>
      <t xml:space="preserve"> Cristal incolor 4 mm</t>
    </r>
  </si>
  <si>
    <r>
      <t xml:space="preserve">CAMPUS CERRO LARGO: </t>
    </r>
    <r>
      <rPr>
        <b/>
        <sz val="12"/>
        <color theme="1"/>
        <rFont val="Verdana"/>
        <family val="2"/>
      </rPr>
      <t>Divisórias Desenho tipo N3</t>
    </r>
    <r>
      <rPr>
        <sz val="12"/>
        <color theme="1"/>
        <rFont val="Verdana"/>
        <family val="2"/>
      </rPr>
      <t xml:space="preserve"> -Painel cego até (1,05 m) + vidro simples 4 mm (janela) com bandeiras em painel cego (parte superior próxima ao teto) instalado com todos os acessórios necessários.  </t>
    </r>
    <r>
      <rPr>
        <b/>
        <sz val="12"/>
        <color theme="1"/>
        <rFont val="Verdana"/>
        <family val="2"/>
      </rPr>
      <t>Painéis:</t>
    </r>
    <r>
      <rPr>
        <sz val="12"/>
        <color theme="1"/>
        <rFont val="Verdana"/>
        <family val="2"/>
      </rPr>
      <t xml:space="preserve"> Espessura: 35 mm - Modulação: 120 mm - Altura: 210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Perfis:</t>
    </r>
    <r>
      <rPr>
        <sz val="12"/>
        <color theme="1"/>
        <rFont val="Verdana"/>
        <family val="2"/>
      </rPr>
      <t xml:space="preserve"> alumínio com pintura em epóxi-poliéster pó, cor a ser definido.  </t>
    </r>
    <r>
      <rPr>
        <b/>
        <sz val="12"/>
        <color theme="1"/>
        <rFont val="Verdana"/>
        <family val="2"/>
      </rPr>
      <t>Vidros:</t>
    </r>
    <r>
      <rPr>
        <sz val="12"/>
        <color theme="1"/>
        <rFont val="Verdana"/>
        <family val="2"/>
      </rPr>
      <t xml:space="preserve"> Cristal incolor 4 mm</t>
    </r>
  </si>
  <si>
    <r>
      <t xml:space="preserve">CAMPUS CERRO LARGO: </t>
    </r>
    <r>
      <rPr>
        <b/>
        <sz val="12"/>
        <color theme="1"/>
        <rFont val="Verdana"/>
        <family val="2"/>
      </rPr>
      <t>Divisórias desenho tipo N2</t>
    </r>
    <r>
      <rPr>
        <sz val="12"/>
        <color theme="1"/>
        <rFont val="Verdana"/>
        <family val="2"/>
      </rPr>
      <t xml:space="preserve"> -Painel cego corrido até (2,10 m) de altura + vidro a partir de 2,10 m nas bandeiras (parte superior próxima ao teto), instalado com todos os acessórios necessários. </t>
    </r>
    <r>
      <rPr>
        <b/>
        <sz val="12"/>
        <color theme="1"/>
        <rFont val="Verdana"/>
        <family val="2"/>
      </rPr>
      <t xml:space="preserve"> Painéis:</t>
    </r>
    <r>
      <rPr>
        <sz val="12"/>
        <color theme="1"/>
        <rFont val="Verdana"/>
        <family val="2"/>
      </rPr>
      <t xml:space="preserve"> Espessura: 35 mm - Modulação: 120 mm - Altura: 210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Perfis:</t>
    </r>
    <r>
      <rPr>
        <sz val="12"/>
        <color theme="1"/>
        <rFont val="Verdana"/>
        <family val="2"/>
      </rPr>
      <t xml:space="preserve"> alumínio com pintura em epóxi-poliéster pó, cor a ser definido.  </t>
    </r>
    <r>
      <rPr>
        <b/>
        <sz val="12"/>
        <color theme="1"/>
        <rFont val="Verdana"/>
        <family val="2"/>
      </rPr>
      <t>Vidros:</t>
    </r>
    <r>
      <rPr>
        <sz val="12"/>
        <color theme="1"/>
        <rFont val="Verdana"/>
        <family val="2"/>
      </rPr>
      <t xml:space="preserve"> Cristal incolor 4 mm</t>
    </r>
  </si>
  <si>
    <t xml:space="preserve">CAMPUS CERRO LARGO: Desmontagem de divisórias </t>
  </si>
  <si>
    <r>
      <t xml:space="preserve">CAMPUS CERRO LARGO: </t>
    </r>
    <r>
      <rPr>
        <b/>
        <sz val="12"/>
        <color theme="1"/>
        <rFont val="Verdana"/>
        <family val="2"/>
      </rPr>
      <t>Divisórias desenho tipo N1</t>
    </r>
    <r>
      <rPr>
        <sz val="12"/>
        <color theme="1"/>
        <rFont val="Verdana"/>
        <family val="2"/>
      </rPr>
      <t xml:space="preserve"> -Painel cego corrido instalado com todos os acessórios necessários -  </t>
    </r>
    <r>
      <rPr>
        <b/>
        <sz val="12"/>
        <color theme="1"/>
        <rFont val="Verdana"/>
        <family val="2"/>
      </rPr>
      <t>Painéis:</t>
    </r>
    <r>
      <rPr>
        <sz val="12"/>
        <color theme="1"/>
        <rFont val="Verdana"/>
        <family val="2"/>
      </rPr>
      <t xml:space="preserve"> Espessura: 35 mm - Modulação: 120 mm - Altura: 210 mm,  e</t>
    </r>
    <r>
      <rPr>
        <sz val="12"/>
        <color rgb="FF000000"/>
        <rFont val="Verdana"/>
        <family val="2"/>
      </rPr>
      <t xml:space="preserve">quivalentes a Eucatex ou de melhor qualidade, miolo “SO” com colméia em kraft de alta gramatura, tratamento UV com padrão de cor a ser definido. - </t>
    </r>
    <r>
      <rPr>
        <b/>
        <sz val="12"/>
        <color rgb="FF000000"/>
        <rFont val="Verdana"/>
        <family val="2"/>
      </rPr>
      <t>Perfis:</t>
    </r>
    <r>
      <rPr>
        <sz val="12"/>
        <color rgb="FF000000"/>
        <rFont val="Verdana"/>
        <family val="2"/>
      </rPr>
      <t xml:space="preserve"> alumínio com pintura em epóxi-poliéster pó, cor a ser definido.</t>
    </r>
  </si>
  <si>
    <t>CAMPUS CERRO LAGO:  Montagem de divisórias com reaproveitamento de painéis, inclui forncecimento de acessórios necessários. (como buchas e parafusos)</t>
  </si>
  <si>
    <t>CERRO LARGO</t>
  </si>
  <si>
    <t>QTDE</t>
  </si>
  <si>
    <t>LARANJEIRAS</t>
  </si>
  <si>
    <t>REALEZA</t>
  </si>
  <si>
    <t>CAMPUS REALEZA E LARANJEIRAS DO SUL:  Montagem de divisórias com reaproveitamento de painéis, inclui forncecimento de acessórios necessários. (como buchas e parafusos)</t>
  </si>
  <si>
    <t xml:space="preserve">CAMPUS REALEZA E LARANJEIRAS DO SUL: Desmontagem de divisórias </t>
  </si>
  <si>
    <r>
      <t xml:space="preserve">CAMPUS REALEZA E LARANJEIRAS DO SUL: </t>
    </r>
    <r>
      <rPr>
        <b/>
        <sz val="12"/>
        <color theme="1"/>
        <rFont val="Verdana"/>
        <family val="2"/>
      </rPr>
      <t>Divisórias desenho tipo N1</t>
    </r>
    <r>
      <rPr>
        <sz val="12"/>
        <color theme="1"/>
        <rFont val="Verdana"/>
        <family val="2"/>
      </rPr>
      <t xml:space="preserve"> -Painel cego corrido instalado com todos os acessórios necessários -  </t>
    </r>
    <r>
      <rPr>
        <b/>
        <sz val="12"/>
        <color theme="1"/>
        <rFont val="Verdana"/>
        <family val="2"/>
      </rPr>
      <t>Painéis:</t>
    </r>
    <r>
      <rPr>
        <sz val="12"/>
        <color theme="1"/>
        <rFont val="Verdana"/>
        <family val="2"/>
      </rPr>
      <t xml:space="preserve"> Espessura: 35 mm - Modulação: 120 mm - Altura: 210 mm,  e</t>
    </r>
    <r>
      <rPr>
        <sz val="12"/>
        <color rgb="FF000000"/>
        <rFont val="Verdana"/>
        <family val="2"/>
      </rPr>
      <t xml:space="preserve">quivalentes a Eucatex ou de melhor qualidade, miolo “SO” com colméia em kraft de alta gramatura, tratamento UV com padrão de cor a ser definido. - </t>
    </r>
    <r>
      <rPr>
        <b/>
        <sz val="12"/>
        <color rgb="FF000000"/>
        <rFont val="Verdana"/>
        <family val="2"/>
      </rPr>
      <t>Perfis:</t>
    </r>
    <r>
      <rPr>
        <sz val="12"/>
        <color rgb="FF000000"/>
        <rFont val="Verdana"/>
        <family val="2"/>
      </rPr>
      <t xml:space="preserve"> alumínio com pintura em epóxi-poliéster pó, cor a ser definido.</t>
    </r>
  </si>
  <si>
    <r>
      <t>CAMPUS REALEZA E LARANJEIRAS DO SUL:</t>
    </r>
    <r>
      <rPr>
        <b/>
        <sz val="12"/>
        <color theme="1"/>
        <rFont val="Verdana"/>
        <family val="2"/>
      </rPr>
      <t>Divisórias Desenho tipo N3</t>
    </r>
    <r>
      <rPr>
        <sz val="12"/>
        <color theme="1"/>
        <rFont val="Verdana"/>
        <family val="2"/>
      </rPr>
      <t xml:space="preserve"> -Painel cego até (1,05 m) + vidro simples 4 mm (janela) com bandeiras em painel cego (parte superior próxima ao teto) instalado com todos os acessórios necessários.  </t>
    </r>
    <r>
      <rPr>
        <b/>
        <sz val="12"/>
        <color theme="1"/>
        <rFont val="Verdana"/>
        <family val="2"/>
      </rPr>
      <t>Painéis:</t>
    </r>
    <r>
      <rPr>
        <sz val="12"/>
        <color theme="1"/>
        <rFont val="Verdana"/>
        <family val="2"/>
      </rPr>
      <t xml:space="preserve"> Espessura: 35 mm - Modulação: 120 mm - Altura: 210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Perfis:</t>
    </r>
    <r>
      <rPr>
        <sz val="12"/>
        <color theme="1"/>
        <rFont val="Verdana"/>
        <family val="2"/>
      </rPr>
      <t xml:space="preserve"> alumínio com pintura em epóxi-poliéster pó, cor a ser definido.  </t>
    </r>
    <r>
      <rPr>
        <b/>
        <sz val="12"/>
        <color theme="1"/>
        <rFont val="Verdana"/>
        <family val="2"/>
      </rPr>
      <t>Vidros:</t>
    </r>
    <r>
      <rPr>
        <sz val="12"/>
        <color theme="1"/>
        <rFont val="Verdana"/>
        <family val="2"/>
      </rPr>
      <t xml:space="preserve"> Cristal incolor 4 mm</t>
    </r>
  </si>
  <si>
    <r>
      <t xml:space="preserve">CAMPUS REALEZA E LARANJEIRAS DO SUL: </t>
    </r>
    <r>
      <rPr>
        <b/>
        <sz val="12"/>
        <color theme="1"/>
        <rFont val="Verdana"/>
        <family val="2"/>
      </rPr>
      <t>Divisórias desenho tipo N2</t>
    </r>
    <r>
      <rPr>
        <sz val="12"/>
        <color theme="1"/>
        <rFont val="Verdana"/>
        <family val="2"/>
      </rPr>
      <t xml:space="preserve"> -Painel cego corrido até (2,10 m) de altura + vidro a partir de 2,10 m nas bandeiras (parte superior próxima ao teto), instalado com todos os acessórios necessários. </t>
    </r>
    <r>
      <rPr>
        <b/>
        <sz val="12"/>
        <color theme="1"/>
        <rFont val="Verdana"/>
        <family val="2"/>
      </rPr>
      <t xml:space="preserve"> Painéis:</t>
    </r>
    <r>
      <rPr>
        <sz val="12"/>
        <color theme="1"/>
        <rFont val="Verdana"/>
        <family val="2"/>
      </rPr>
      <t xml:space="preserve"> Espessura: 35 mm - Modulação: 120 mm - Altura: 210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Perfis:</t>
    </r>
    <r>
      <rPr>
        <sz val="12"/>
        <color theme="1"/>
        <rFont val="Verdana"/>
        <family val="2"/>
      </rPr>
      <t xml:space="preserve"> alumínio com pintura em epóxi-poliéster pó, cor a ser definido.  </t>
    </r>
    <r>
      <rPr>
        <b/>
        <sz val="12"/>
        <color theme="1"/>
        <rFont val="Verdana"/>
        <family val="2"/>
      </rPr>
      <t>Vidros:</t>
    </r>
    <r>
      <rPr>
        <sz val="12"/>
        <color theme="1"/>
        <rFont val="Verdana"/>
        <family val="2"/>
      </rPr>
      <t xml:space="preserve"> Cristal incolor 4 mm</t>
    </r>
  </si>
  <si>
    <r>
      <t>CAMPUS REALEZA E LARANJEIRAS DO SUL:</t>
    </r>
    <r>
      <rPr>
        <b/>
        <sz val="12"/>
        <color theme="1"/>
        <rFont val="Verdana"/>
        <family val="2"/>
      </rPr>
      <t xml:space="preserve"> Porta dupla</t>
    </r>
    <r>
      <rPr>
        <sz val="12"/>
        <color theme="1"/>
        <rFont val="Verdana"/>
        <family val="2"/>
      </rPr>
      <t xml:space="preserve"> cega - </t>
    </r>
    <r>
      <rPr>
        <b/>
        <sz val="12"/>
        <color theme="1"/>
        <rFont val="Verdana"/>
        <family val="2"/>
      </rPr>
      <t>120 x 210cm</t>
    </r>
    <r>
      <rPr>
        <sz val="12"/>
        <color theme="1"/>
        <rFont val="Verdana"/>
        <family val="2"/>
      </rPr>
      <t xml:space="preserve"> - </t>
    </r>
    <r>
      <rPr>
        <b/>
        <sz val="12"/>
        <color theme="1"/>
        <rFont val="Verdana"/>
        <family val="2"/>
      </rPr>
      <t xml:space="preserve"> Painéis:</t>
    </r>
    <r>
      <rPr>
        <sz val="12"/>
        <color theme="1"/>
        <rFont val="Verdana"/>
        <family val="2"/>
      </rPr>
      <t xml:space="preserve"> Espessura: 35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Batentes:</t>
    </r>
    <r>
      <rPr>
        <sz val="12"/>
        <color theme="1"/>
        <rFont val="Verdana"/>
        <family val="2"/>
      </rPr>
      <t xml:space="preserve"> alumínio com pintura em epóxi-poliéster pó, cor a ser definido.  - </t>
    </r>
    <r>
      <rPr>
        <b/>
        <sz val="12"/>
        <color theme="1"/>
        <rFont val="Verdana"/>
        <family val="2"/>
      </rPr>
      <t>Fechadura:</t>
    </r>
    <r>
      <rPr>
        <sz val="12"/>
        <color theme="1"/>
        <rFont val="Verdana"/>
        <family val="2"/>
      </rPr>
      <t xml:space="preserve"> Maçanetas design taco-de-golfe. Equivalente a Lockwell , Stam ou de melhor qualidade. Instalada com todos os acessórios necessários  </t>
    </r>
  </si>
  <si>
    <r>
      <t>CAMPUS REALEZA E LARANJEIRAS DO SUL:</t>
    </r>
    <r>
      <rPr>
        <b/>
        <sz val="12"/>
        <color theme="1"/>
        <rFont val="Verdana"/>
        <family val="2"/>
      </rPr>
      <t xml:space="preserve"> Porta </t>
    </r>
    <r>
      <rPr>
        <sz val="12"/>
        <color theme="1"/>
        <rFont val="Verdana"/>
        <family val="2"/>
      </rPr>
      <t xml:space="preserve">folha única cega - </t>
    </r>
    <r>
      <rPr>
        <b/>
        <sz val="12"/>
        <color theme="1"/>
        <rFont val="Verdana"/>
        <family val="2"/>
      </rPr>
      <t>90 x 210 cm</t>
    </r>
    <r>
      <rPr>
        <sz val="12"/>
        <color theme="1"/>
        <rFont val="Verdana"/>
        <family val="2"/>
      </rPr>
      <t xml:space="preserve"> -  </t>
    </r>
    <r>
      <rPr>
        <b/>
        <sz val="12"/>
        <color theme="1"/>
        <rFont val="Verdana"/>
        <family val="2"/>
      </rPr>
      <t xml:space="preserve">Painéis: </t>
    </r>
    <r>
      <rPr>
        <sz val="12"/>
        <color theme="1"/>
        <rFont val="Verdana"/>
        <family val="2"/>
      </rPr>
      <t xml:space="preserve">Espessura: 35 mm, equivalentes a Eucatex ou de melhor qualidade, miolo “SO” com colméia em kraft de alta gramatura, tratamento UV com padrão de cor a ser definido. - </t>
    </r>
    <r>
      <rPr>
        <b/>
        <sz val="12"/>
        <color theme="1"/>
        <rFont val="Verdana"/>
        <family val="2"/>
      </rPr>
      <t>Batentes:</t>
    </r>
    <r>
      <rPr>
        <sz val="12"/>
        <color theme="1"/>
        <rFont val="Verdana"/>
        <family val="2"/>
      </rPr>
      <t xml:space="preserve"> alumínio com pintura em epóxi-poliéster pó, cor a ser definido. . </t>
    </r>
    <r>
      <rPr>
        <b/>
        <sz val="12"/>
        <color theme="1"/>
        <rFont val="Verdana"/>
        <family val="2"/>
      </rPr>
      <t>- Fechadura:</t>
    </r>
    <r>
      <rPr>
        <sz val="12"/>
        <color theme="1"/>
        <rFont val="Verdana"/>
        <family val="2"/>
      </rPr>
      <t xml:space="preserve"> Maçanetas design taco-de-golfe. Equivalente a Lockwell , Stam ou de melhor qualidade. Instalada com todos os acessórios necessários  </t>
    </r>
  </si>
  <si>
    <r>
      <t xml:space="preserve">CAMPUS REALEZA E LARANJEIRAS DO SUL: </t>
    </r>
    <r>
      <rPr>
        <b/>
        <sz val="12"/>
        <color theme="1"/>
        <rFont val="Verdana"/>
        <family val="2"/>
      </rPr>
      <t>Lã de vidro para isolação acústica</t>
    </r>
    <r>
      <rPr>
        <sz val="12"/>
        <color theme="1"/>
        <rFont val="Verdana"/>
        <family val="2"/>
      </rPr>
      <t xml:space="preserve"> - Aplicação entre painéis, instalada com todos os acessórios necessários para fixação - Lã de vidro 50 mm</t>
    </r>
  </si>
  <si>
    <t>Serviço</t>
  </si>
  <si>
    <t>Item  3</t>
  </si>
  <si>
    <t>Total Item 3</t>
  </si>
  <si>
    <t>Item 2</t>
  </si>
  <si>
    <t>Total do Item 2</t>
  </si>
  <si>
    <t>Total item 1</t>
  </si>
  <si>
    <t>Item 1</t>
  </si>
  <si>
    <t>Serviços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</si>
  <si>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</si>
  <si>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</si>
  <si>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</si>
  <si>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</si>
  <si>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</si>
  <si>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</si>
  <si>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</si>
  <si>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</si>
  <si>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</si>
  <si>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</si>
  <si>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</si>
  <si>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</si>
  <si>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</si>
  <si>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</si>
  <si>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</si>
  <si>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</si>
  <si>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</si>
  <si>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</si>
  <si>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</si>
  <si>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</si>
  <si>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</si>
  <si>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</si>
  <si>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</si>
  <si>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</si>
  <si>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</si>
  <si>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</si>
  <si>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</si>
  <si>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</si>
  <si>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</si>
  <si>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</si>
  <si>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UNIVERSIDADE FEDERAL DA FRONTEIRA SUL</t>
  </si>
  <si>
    <t>SECRETARIA DE OBRAS</t>
  </si>
  <si>
    <t>PROPOSTA PARA ADEQUAÇÃO E MANUTENÇÃO DAS DIVISÓRIAS DOS PRÉDIOS DA UFFS</t>
  </si>
  <si>
    <t>Desconto dado na licitação</t>
  </si>
  <si>
    <t>Proposta</t>
  </si>
  <si>
    <t>Serviço de instalação e desinstalação de divisórias no campus Cerro Largo da UFFS no estado do Rio Grande do Sul. Aproximadamente 588 m² no total, instalação por demanda conforme planilha de medição em anexo. Valor mínimo: R$2.000,00</t>
  </si>
  <si>
    <t xml:space="preserve">qtd </t>
  </si>
  <si>
    <t xml:space="preserve">qtde </t>
  </si>
  <si>
    <t>Serviço de instalação e desinstalação de divisórias nos campi Chapecó - SC, Passo Fundo - RS e Erechim - RS da UFFS. Aproximadamente 430,2m² no total, instalação por demanda conforme planilha de medição em anexo. Valor mínimo: R$2.000,00</t>
  </si>
  <si>
    <t>Serviço de instalação e desinstalação de divisórias nos campi Realeza e Laranjeiras do Sul da UFFS no estado do Paraná. Aproximadamente 430,2m² no total, instalação por demanda conforme planilha de medição em anexo. Valor mínimo: R$2.000,00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</si>
</sst>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8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43" fontId="0" fillId="0" borderId="0" xfId="1" applyFont="1"/>
    <xf numFmtId="164" fontId="0" fillId="0" borderId="0" xfId="2" applyFont="1"/>
    <xf numFmtId="0" fontId="2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43" fontId="0" fillId="0" borderId="1" xfId="1" applyFont="1" applyBorder="1"/>
    <xf numFmtId="164" fontId="0" fillId="0" borderId="1" xfId="2" applyFont="1" applyBorder="1"/>
    <xf numFmtId="164" fontId="0" fillId="0" borderId="0" xfId="2" applyFont="1" applyBorder="1"/>
    <xf numFmtId="0" fontId="0" fillId="0" borderId="0" xfId="0" applyBorder="1"/>
    <xf numFmtId="0" fontId="0" fillId="0" borderId="1" xfId="0" applyBorder="1"/>
    <xf numFmtId="0" fontId="4" fillId="0" borderId="4" xfId="3" applyFont="1" applyBorder="1" applyAlignment="1">
      <alignment horizontal="center" vertical="center" wrapText="1"/>
    </xf>
    <xf numFmtId="43" fontId="0" fillId="0" borderId="4" xfId="1" applyFont="1" applyBorder="1"/>
    <xf numFmtId="164" fontId="0" fillId="0" borderId="4" xfId="2" applyFont="1" applyBorder="1"/>
    <xf numFmtId="0" fontId="8" fillId="0" borderId="5" xfId="0" applyFont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 wrapText="1"/>
    </xf>
    <xf numFmtId="43" fontId="8" fillId="0" borderId="6" xfId="1" applyFont="1" applyBorder="1"/>
    <xf numFmtId="164" fontId="0" fillId="0" borderId="0" xfId="2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 wrapText="1"/>
    </xf>
    <xf numFmtId="43" fontId="0" fillId="0" borderId="10" xfId="1" applyFont="1" applyBorder="1"/>
    <xf numFmtId="164" fontId="0" fillId="0" borderId="10" xfId="2" applyFont="1" applyBorder="1"/>
    <xf numFmtId="164" fontId="0" fillId="0" borderId="11" xfId="2" applyFont="1" applyBorder="1"/>
    <xf numFmtId="0" fontId="2" fillId="0" borderId="0" xfId="0" applyFont="1" applyBorder="1" applyAlignment="1">
      <alignment horizontal="center" vertical="center"/>
    </xf>
    <xf numFmtId="43" fontId="0" fillId="0" borderId="6" xfId="1" applyFont="1" applyBorder="1"/>
    <xf numFmtId="164" fontId="0" fillId="0" borderId="6" xfId="2" applyFont="1" applyBorder="1"/>
    <xf numFmtId="164" fontId="0" fillId="0" borderId="7" xfId="2" applyFont="1" applyBorder="1"/>
    <xf numFmtId="43" fontId="8" fillId="0" borderId="4" xfId="1" applyFont="1" applyBorder="1"/>
    <xf numFmtId="164" fontId="8" fillId="0" borderId="4" xfId="2" applyFont="1" applyBorder="1"/>
    <xf numFmtId="0" fontId="2" fillId="0" borderId="12" xfId="0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43" fontId="0" fillId="0" borderId="12" xfId="1" applyFont="1" applyBorder="1"/>
    <xf numFmtId="164" fontId="0" fillId="0" borderId="12" xfId="2" applyFont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43" fontId="12" fillId="0" borderId="1" xfId="1" applyFont="1" applyBorder="1"/>
    <xf numFmtId="164" fontId="12" fillId="0" borderId="1" xfId="2" applyFont="1" applyBorder="1"/>
    <xf numFmtId="9" fontId="0" fillId="0" borderId="0" xfId="4" applyFont="1"/>
    <xf numFmtId="164" fontId="0" fillId="0" borderId="1" xfId="0" applyNumberFormat="1" applyBorder="1"/>
    <xf numFmtId="0" fontId="0" fillId="0" borderId="4" xfId="0" applyBorder="1"/>
    <xf numFmtId="164" fontId="0" fillId="0" borderId="3" xfId="0" applyNumberFormat="1" applyBorder="1"/>
    <xf numFmtId="0" fontId="10" fillId="0" borderId="0" xfId="0" applyFont="1"/>
    <xf numFmtId="0" fontId="10" fillId="0" borderId="12" xfId="0" applyFont="1" applyBorder="1" applyAlignment="1">
      <alignment horizontal="center"/>
    </xf>
    <xf numFmtId="164" fontId="2" fillId="0" borderId="1" xfId="0" applyNumberFormat="1" applyFont="1" applyBorder="1"/>
    <xf numFmtId="0" fontId="10" fillId="0" borderId="13" xfId="0" applyFont="1" applyBorder="1"/>
    <xf numFmtId="0" fontId="10" fillId="0" borderId="0" xfId="0" applyFont="1" applyBorder="1"/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right"/>
    </xf>
    <xf numFmtId="168" fontId="10" fillId="0" borderId="14" xfId="0" applyNumberFormat="1" applyFont="1" applyBorder="1"/>
    <xf numFmtId="0" fontId="5" fillId="0" borderId="4" xfId="3" applyFont="1" applyBorder="1" applyAlignment="1">
      <alignment horizontal="center" vertical="center" wrapText="1"/>
    </xf>
    <xf numFmtId="43" fontId="2" fillId="0" borderId="4" xfId="1" applyFont="1" applyBorder="1"/>
  </cellXfs>
  <cellStyles count="5">
    <cellStyle name="Moeda" xfId="2" builtinId="4"/>
    <cellStyle name="Normal" xfId="0" builtinId="0"/>
    <cellStyle name="Normal 2" xfId="3"/>
    <cellStyle name="Porcentagem" xfId="4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9"/>
  <sheetViews>
    <sheetView tabSelected="1" zoomScale="85" zoomScaleNormal="85" workbookViewId="0">
      <selection activeCell="U8" sqref="U8"/>
    </sheetView>
  </sheetViews>
  <sheetFormatPr defaultRowHeight="15" x14ac:dyDescent="0.25"/>
  <cols>
    <col min="1" max="1" width="12.5703125" customWidth="1"/>
    <col min="2" max="2" width="11.85546875" style="1" customWidth="1"/>
    <col min="3" max="3" width="72.140625" customWidth="1"/>
    <col min="4" max="5" width="9.140625" style="2"/>
    <col min="6" max="6" width="16.5703125" style="8" customWidth="1"/>
    <col min="7" max="7" width="14.7109375" style="8" customWidth="1"/>
    <col min="8" max="8" width="14.5703125" style="9" hidden="1" customWidth="1"/>
    <col min="9" max="16" width="9.140625" style="9" hidden="1" customWidth="1"/>
    <col min="17" max="17" width="14.28515625" customWidth="1"/>
    <col min="19" max="19" width="9.5703125" bestFit="1" customWidth="1"/>
  </cols>
  <sheetData>
    <row r="1" spans="2:20" ht="15.75" x14ac:dyDescent="0.25">
      <c r="B1" s="48" t="s">
        <v>84</v>
      </c>
      <c r="C1" s="48"/>
      <c r="D1" s="48"/>
      <c r="E1" s="48"/>
      <c r="F1" s="48"/>
      <c r="G1" s="48"/>
      <c r="H1" s="46"/>
      <c r="I1" s="46"/>
      <c r="J1" s="46"/>
      <c r="K1" s="46"/>
      <c r="L1" s="46"/>
      <c r="M1" s="46"/>
      <c r="N1" s="46"/>
      <c r="O1" s="46"/>
      <c r="P1" s="46"/>
      <c r="Q1" s="42"/>
    </row>
    <row r="2" spans="2:20" ht="15.75" x14ac:dyDescent="0.25">
      <c r="B2" s="48" t="s">
        <v>85</v>
      </c>
      <c r="C2" s="48"/>
      <c r="D2" s="48"/>
      <c r="E2" s="48"/>
      <c r="F2" s="48"/>
      <c r="G2" s="48"/>
      <c r="H2" s="46"/>
      <c r="I2" s="46"/>
      <c r="J2" s="46"/>
      <c r="K2" s="46"/>
      <c r="L2" s="46"/>
      <c r="M2" s="46"/>
      <c r="N2" s="46"/>
      <c r="O2" s="46"/>
      <c r="P2" s="46"/>
      <c r="Q2" s="42"/>
    </row>
    <row r="3" spans="2:20" ht="15.75" x14ac:dyDescent="0.25">
      <c r="B3" s="49" t="s">
        <v>87</v>
      </c>
      <c r="C3" s="50"/>
      <c r="D3" s="50"/>
      <c r="E3" s="50"/>
      <c r="F3" s="50"/>
      <c r="G3" s="50"/>
      <c r="H3" s="46"/>
      <c r="I3" s="46"/>
      <c r="J3" s="46"/>
      <c r="K3" s="46"/>
      <c r="L3" s="46"/>
      <c r="M3" s="46"/>
      <c r="N3" s="46"/>
      <c r="O3" s="46"/>
      <c r="P3" s="46"/>
      <c r="Q3" s="53">
        <v>0</v>
      </c>
    </row>
    <row r="4" spans="2:20" ht="15.75" x14ac:dyDescent="0.25">
      <c r="B4" s="48" t="s">
        <v>86</v>
      </c>
      <c r="C4" s="48"/>
      <c r="D4" s="48"/>
      <c r="E4" s="48"/>
      <c r="F4" s="48"/>
      <c r="G4" s="48"/>
      <c r="H4" s="46"/>
      <c r="I4" s="46"/>
      <c r="J4" s="46"/>
      <c r="K4" s="46"/>
      <c r="L4" s="46"/>
      <c r="M4" s="46"/>
      <c r="N4" s="46"/>
      <c r="O4" s="46"/>
      <c r="P4" s="46"/>
      <c r="Q4" s="43" t="s">
        <v>88</v>
      </c>
    </row>
    <row r="5" spans="2:20" x14ac:dyDescent="0.25">
      <c r="B5" s="4" t="s">
        <v>0</v>
      </c>
      <c r="C5" s="10" t="s">
        <v>1</v>
      </c>
      <c r="D5" s="6" t="s">
        <v>2</v>
      </c>
      <c r="E5" s="6" t="s">
        <v>3</v>
      </c>
      <c r="F5" s="7" t="s">
        <v>4</v>
      </c>
      <c r="G5" s="7" t="s">
        <v>5</v>
      </c>
      <c r="H5" s="9" t="s">
        <v>34</v>
      </c>
      <c r="I5" s="9" t="s">
        <v>35</v>
      </c>
      <c r="Q5" s="39">
        <f>Q17</f>
        <v>43163.339370003996</v>
      </c>
    </row>
    <row r="6" spans="2:20" ht="45" x14ac:dyDescent="0.25">
      <c r="B6" s="4" t="s">
        <v>74</v>
      </c>
      <c r="C6" s="5" t="s">
        <v>33</v>
      </c>
      <c r="D6" s="6">
        <f>O6</f>
        <v>117</v>
      </c>
      <c r="E6" s="6" t="s">
        <v>12</v>
      </c>
      <c r="F6" s="7">
        <f>P6*(1-$Q$3)</f>
        <v>20.551915599999997</v>
      </c>
      <c r="G6" s="7">
        <f>F6*D6</f>
        <v>2404.5741251999998</v>
      </c>
      <c r="H6" s="9">
        <v>2404.5741251999998</v>
      </c>
      <c r="I6" s="9">
        <v>117</v>
      </c>
      <c r="N6" s="9">
        <f>H6+J6+L6</f>
        <v>2404.5741251999998</v>
      </c>
      <c r="O6" s="9">
        <f>I6+K6+M6</f>
        <v>117</v>
      </c>
      <c r="P6" s="9">
        <f>N6/O6</f>
        <v>20.551915599999997</v>
      </c>
      <c r="Q6" s="7">
        <f>G6</f>
        <v>2404.5741251999998</v>
      </c>
      <c r="S6" s="47"/>
    </row>
    <row r="7" spans="2:20" x14ac:dyDescent="0.25">
      <c r="B7" s="4" t="s">
        <v>75</v>
      </c>
      <c r="C7" s="5" t="s">
        <v>31</v>
      </c>
      <c r="D7" s="6">
        <f t="shared" ref="D7:D15" si="0">O7</f>
        <v>117</v>
      </c>
      <c r="E7" s="6" t="s">
        <v>12</v>
      </c>
      <c r="F7" s="7">
        <f t="shared" ref="F7:F15" si="1">P7*(1-$Q$3)</f>
        <v>15.7817025</v>
      </c>
      <c r="G7" s="7">
        <f t="shared" ref="G7:G15" si="2">F7*D7</f>
        <v>1846.4591925</v>
      </c>
      <c r="H7" s="9">
        <v>1846.4591925</v>
      </c>
      <c r="I7" s="9">
        <v>117</v>
      </c>
      <c r="N7" s="9">
        <f t="shared" ref="N7:O15" si="3">H7+J7+L7</f>
        <v>1846.4591925</v>
      </c>
      <c r="O7" s="9">
        <f t="shared" si="3"/>
        <v>117</v>
      </c>
      <c r="P7" s="9">
        <f t="shared" ref="P7:P15" si="4">N7/O7</f>
        <v>15.7817025</v>
      </c>
      <c r="Q7" s="7">
        <f t="shared" ref="Q7:Q15" si="5">G7</f>
        <v>1846.4591925</v>
      </c>
    </row>
    <row r="8" spans="2:20" ht="120" x14ac:dyDescent="0.25">
      <c r="B8" s="4" t="s">
        <v>76</v>
      </c>
      <c r="C8" s="5" t="s">
        <v>32</v>
      </c>
      <c r="D8" s="6">
        <f t="shared" si="0"/>
        <v>117</v>
      </c>
      <c r="E8" s="6" t="s">
        <v>12</v>
      </c>
      <c r="F8" s="7">
        <f t="shared" si="1"/>
        <v>92.434332000000012</v>
      </c>
      <c r="G8" s="7">
        <f t="shared" si="2"/>
        <v>10814.816844000001</v>
      </c>
      <c r="H8" s="9">
        <v>10814.816844000001</v>
      </c>
      <c r="I8" s="9">
        <v>117</v>
      </c>
      <c r="N8" s="9">
        <f t="shared" si="3"/>
        <v>10814.816844000001</v>
      </c>
      <c r="O8" s="9">
        <f t="shared" si="3"/>
        <v>117</v>
      </c>
      <c r="P8" s="9">
        <f t="shared" si="4"/>
        <v>92.434332000000012</v>
      </c>
      <c r="Q8" s="7">
        <f t="shared" si="5"/>
        <v>10814.816844000001</v>
      </c>
      <c r="T8" s="47"/>
    </row>
    <row r="9" spans="2:20" ht="165" x14ac:dyDescent="0.25">
      <c r="B9" s="4" t="s">
        <v>77</v>
      </c>
      <c r="C9" s="5" t="s">
        <v>29</v>
      </c>
      <c r="D9" s="6">
        <f t="shared" si="0"/>
        <v>61</v>
      </c>
      <c r="E9" s="6" t="s">
        <v>12</v>
      </c>
      <c r="F9" s="7">
        <f t="shared" si="1"/>
        <v>103.98546400000001</v>
      </c>
      <c r="G9" s="7">
        <f t="shared" si="2"/>
        <v>6343.1133040000004</v>
      </c>
      <c r="H9" s="9">
        <v>6343.1133040000004</v>
      </c>
      <c r="I9" s="9">
        <v>61</v>
      </c>
      <c r="N9" s="9">
        <f t="shared" si="3"/>
        <v>6343.1133040000004</v>
      </c>
      <c r="O9" s="9">
        <f t="shared" si="3"/>
        <v>61</v>
      </c>
      <c r="P9" s="9">
        <f t="shared" si="4"/>
        <v>103.98546400000001</v>
      </c>
      <c r="Q9" s="7">
        <f t="shared" si="5"/>
        <v>6343.1133040000004</v>
      </c>
    </row>
    <row r="10" spans="2:20" ht="165" x14ac:dyDescent="0.25">
      <c r="B10" s="4" t="s">
        <v>78</v>
      </c>
      <c r="C10" s="5" t="s">
        <v>30</v>
      </c>
      <c r="D10" s="6">
        <f t="shared" si="0"/>
        <v>45</v>
      </c>
      <c r="E10" s="6" t="s">
        <v>12</v>
      </c>
      <c r="F10" s="7">
        <f t="shared" si="1"/>
        <v>106.879566</v>
      </c>
      <c r="G10" s="7">
        <f t="shared" si="2"/>
        <v>4809.5804699999999</v>
      </c>
      <c r="H10" s="9">
        <v>4809.5804699999999</v>
      </c>
      <c r="I10" s="9">
        <v>45</v>
      </c>
      <c r="N10" s="9">
        <f t="shared" si="3"/>
        <v>4809.5804699999999</v>
      </c>
      <c r="O10" s="9">
        <f t="shared" si="3"/>
        <v>45</v>
      </c>
      <c r="P10" s="9">
        <f t="shared" si="4"/>
        <v>106.879566</v>
      </c>
      <c r="Q10" s="7">
        <f t="shared" si="5"/>
        <v>4809.5804699999999</v>
      </c>
    </row>
    <row r="11" spans="2:20" ht="180" x14ac:dyDescent="0.25">
      <c r="B11" s="4" t="s">
        <v>79</v>
      </c>
      <c r="C11" s="5" t="s">
        <v>28</v>
      </c>
      <c r="D11" s="6">
        <f t="shared" si="0"/>
        <v>45</v>
      </c>
      <c r="E11" s="6" t="s">
        <v>12</v>
      </c>
      <c r="F11" s="7">
        <f t="shared" si="1"/>
        <v>216.74170000000001</v>
      </c>
      <c r="G11" s="7">
        <f t="shared" si="2"/>
        <v>9753.3765000000003</v>
      </c>
      <c r="H11" s="9">
        <v>9753.3765000000003</v>
      </c>
      <c r="I11" s="9">
        <v>45</v>
      </c>
      <c r="N11" s="9">
        <f t="shared" si="3"/>
        <v>9753.3765000000003</v>
      </c>
      <c r="O11" s="9">
        <f t="shared" si="3"/>
        <v>45</v>
      </c>
      <c r="P11" s="9">
        <f t="shared" si="4"/>
        <v>216.74170000000001</v>
      </c>
      <c r="Q11" s="7">
        <f t="shared" si="5"/>
        <v>9753.3765000000003</v>
      </c>
    </row>
    <row r="12" spans="2:20" ht="135" x14ac:dyDescent="0.25">
      <c r="B12" s="4" t="s">
        <v>80</v>
      </c>
      <c r="C12" s="5" t="s">
        <v>27</v>
      </c>
      <c r="D12" s="6">
        <f t="shared" si="0"/>
        <v>4</v>
      </c>
      <c r="E12" s="6" t="s">
        <v>13</v>
      </c>
      <c r="F12" s="7">
        <f t="shared" si="1"/>
        <v>264.240637236</v>
      </c>
      <c r="G12" s="7">
        <f t="shared" si="2"/>
        <v>1056.962548944</v>
      </c>
      <c r="H12" s="9">
        <v>1056.962548944</v>
      </c>
      <c r="I12" s="9">
        <v>4</v>
      </c>
      <c r="N12" s="9">
        <f t="shared" si="3"/>
        <v>1056.962548944</v>
      </c>
      <c r="O12" s="9">
        <f t="shared" si="3"/>
        <v>4</v>
      </c>
      <c r="P12" s="9">
        <f t="shared" si="4"/>
        <v>264.240637236</v>
      </c>
      <c r="Q12" s="7">
        <f t="shared" si="5"/>
        <v>1056.962548944</v>
      </c>
    </row>
    <row r="13" spans="2:20" ht="135" x14ac:dyDescent="0.25">
      <c r="B13" s="4" t="s">
        <v>81</v>
      </c>
      <c r="C13" s="5" t="s">
        <v>26</v>
      </c>
      <c r="D13" s="6">
        <f t="shared" si="0"/>
        <v>4</v>
      </c>
      <c r="E13" s="6" t="s">
        <v>13</v>
      </c>
      <c r="F13" s="7">
        <f t="shared" si="1"/>
        <v>448.09798319999999</v>
      </c>
      <c r="G13" s="7">
        <f t="shared" si="2"/>
        <v>1792.3919327999999</v>
      </c>
      <c r="H13" s="9">
        <v>1792.3919327999999</v>
      </c>
      <c r="I13" s="9">
        <v>4</v>
      </c>
      <c r="N13" s="9">
        <f t="shared" si="3"/>
        <v>1792.3919327999999</v>
      </c>
      <c r="O13" s="9">
        <f t="shared" si="3"/>
        <v>4</v>
      </c>
      <c r="P13" s="9">
        <f t="shared" si="4"/>
        <v>448.09798319999999</v>
      </c>
      <c r="Q13" s="7">
        <f t="shared" si="5"/>
        <v>1792.3919327999999</v>
      </c>
      <c r="T13" s="47"/>
    </row>
    <row r="14" spans="2:20" ht="135" x14ac:dyDescent="0.25">
      <c r="B14" s="4" t="s">
        <v>82</v>
      </c>
      <c r="C14" s="5" t="s">
        <v>25</v>
      </c>
      <c r="D14" s="6">
        <f t="shared" si="0"/>
        <v>1</v>
      </c>
      <c r="E14" s="6" t="s">
        <v>13</v>
      </c>
      <c r="F14" s="7">
        <f t="shared" si="1"/>
        <v>312.75410255999998</v>
      </c>
      <c r="G14" s="7">
        <f t="shared" si="2"/>
        <v>312.75410255999998</v>
      </c>
      <c r="H14" s="9">
        <v>312.75410255999998</v>
      </c>
      <c r="I14" s="9">
        <v>1</v>
      </c>
      <c r="N14" s="9">
        <f t="shared" si="3"/>
        <v>312.75410255999998</v>
      </c>
      <c r="O14" s="9">
        <f t="shared" si="3"/>
        <v>1</v>
      </c>
      <c r="P14" s="9">
        <f t="shared" si="4"/>
        <v>312.75410255999998</v>
      </c>
      <c r="Q14" s="7">
        <f t="shared" si="5"/>
        <v>312.75410255999998</v>
      </c>
    </row>
    <row r="15" spans="2:20" ht="60" x14ac:dyDescent="0.25">
      <c r="B15" s="4" t="s">
        <v>83</v>
      </c>
      <c r="C15" s="11" t="s">
        <v>24</v>
      </c>
      <c r="D15" s="12">
        <f t="shared" si="0"/>
        <v>117</v>
      </c>
      <c r="E15" s="12" t="s">
        <v>12</v>
      </c>
      <c r="F15" s="7">
        <f>P15*(1-$Q$3)</f>
        <v>34.438549999999999</v>
      </c>
      <c r="G15" s="7">
        <f t="shared" si="2"/>
        <v>4029.3103499999997</v>
      </c>
      <c r="H15" s="9">
        <v>4029.3103500000002</v>
      </c>
      <c r="I15" s="9">
        <v>117</v>
      </c>
      <c r="N15" s="9">
        <f t="shared" si="3"/>
        <v>4029.3103500000002</v>
      </c>
      <c r="O15" s="9">
        <f t="shared" si="3"/>
        <v>117</v>
      </c>
      <c r="P15" s="9">
        <f t="shared" si="4"/>
        <v>34.438549999999999</v>
      </c>
      <c r="Q15" s="7">
        <f t="shared" si="5"/>
        <v>4029.3103499999997</v>
      </c>
      <c r="T15" s="47"/>
    </row>
    <row r="16" spans="2:20" ht="15.75" thickBot="1" x14ac:dyDescent="0.3">
      <c r="B16" s="18"/>
      <c r="C16" s="54" t="s">
        <v>48</v>
      </c>
      <c r="D16" s="55">
        <f>SUM(D6:D15)</f>
        <v>628</v>
      </c>
      <c r="E16" s="12"/>
      <c r="F16" s="12">
        <f>G16/D16</f>
        <v>68.731432117840754</v>
      </c>
      <c r="G16" s="13">
        <f>SUM(G6:G15)</f>
        <v>43163.339370003996</v>
      </c>
      <c r="Q16" s="40"/>
    </row>
    <row r="17" spans="2:17" ht="63.75" thickBot="1" x14ac:dyDescent="0.3">
      <c r="B17" s="14" t="s">
        <v>47</v>
      </c>
      <c r="C17" s="15" t="s">
        <v>89</v>
      </c>
      <c r="D17" s="25">
        <v>8</v>
      </c>
      <c r="E17" s="25" t="s">
        <v>46</v>
      </c>
      <c r="F17" s="26">
        <f>G16/D17</f>
        <v>5395.4174212504995</v>
      </c>
      <c r="G17" s="27">
        <f>F17*D17</f>
        <v>43163.339370003996</v>
      </c>
      <c r="Q17" s="41">
        <f>SUM(Q6:Q16)</f>
        <v>43163.339370003996</v>
      </c>
    </row>
    <row r="19" spans="2:17" x14ac:dyDescent="0.25">
      <c r="G19" s="17"/>
    </row>
  </sheetData>
  <mergeCells count="4">
    <mergeCell ref="B1:G1"/>
    <mergeCell ref="B2:G2"/>
    <mergeCell ref="B3:G3"/>
    <mergeCell ref="B4:G4"/>
  </mergeCells>
  <pageMargins left="0.6692913385826772" right="0.51181102362204722" top="0.78740157480314965" bottom="0.78740157480314965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7"/>
  <sheetViews>
    <sheetView zoomScale="85" zoomScaleNormal="85" workbookViewId="0">
      <selection activeCell="Q4" sqref="Q4"/>
    </sheetView>
  </sheetViews>
  <sheetFormatPr defaultRowHeight="15" x14ac:dyDescent="0.25"/>
  <cols>
    <col min="1" max="1" width="12.5703125" customWidth="1"/>
    <col min="2" max="2" width="11.85546875" style="1" customWidth="1"/>
    <col min="3" max="3" width="72.140625" customWidth="1"/>
    <col min="4" max="5" width="9.140625" style="2"/>
    <col min="6" max="7" width="16.5703125" style="3" customWidth="1"/>
    <col min="8" max="8" width="14.5703125" hidden="1" customWidth="1"/>
    <col min="9" max="16" width="9.140625" hidden="1" customWidth="1"/>
    <col min="17" max="17" width="13.7109375" customWidth="1"/>
  </cols>
  <sheetData>
    <row r="1" spans="2:20" ht="15.75" x14ac:dyDescent="0.25">
      <c r="B1" s="48" t="s">
        <v>84</v>
      </c>
      <c r="C1" s="48"/>
      <c r="D1" s="48"/>
      <c r="E1" s="48"/>
      <c r="F1" s="48"/>
      <c r="G1" s="48"/>
      <c r="H1" s="48"/>
      <c r="I1" s="42"/>
      <c r="J1" s="42"/>
      <c r="K1" s="42"/>
      <c r="L1" s="42"/>
      <c r="M1" s="42"/>
      <c r="N1" s="42"/>
      <c r="O1" s="42"/>
      <c r="P1" s="42"/>
      <c r="Q1" s="42"/>
    </row>
    <row r="2" spans="2:20" ht="15.75" x14ac:dyDescent="0.25">
      <c r="B2" s="51" t="s">
        <v>85</v>
      </c>
      <c r="C2" s="51"/>
      <c r="D2" s="51"/>
      <c r="E2" s="51"/>
      <c r="F2" s="51"/>
      <c r="G2" s="51"/>
      <c r="H2" s="51"/>
      <c r="I2" s="42"/>
      <c r="J2" s="42"/>
      <c r="K2" s="42"/>
      <c r="L2" s="42"/>
      <c r="M2" s="42"/>
      <c r="N2" s="42"/>
      <c r="O2" s="42"/>
      <c r="P2" s="42"/>
      <c r="Q2" s="42"/>
    </row>
    <row r="3" spans="2:20" ht="15.75" x14ac:dyDescent="0.25">
      <c r="B3" s="49" t="s">
        <v>87</v>
      </c>
      <c r="C3" s="50"/>
      <c r="D3" s="50"/>
      <c r="E3" s="50"/>
      <c r="F3" s="50"/>
      <c r="G3" s="50"/>
      <c r="H3" s="52"/>
      <c r="I3" s="42"/>
      <c r="J3" s="42"/>
      <c r="K3" s="42"/>
      <c r="L3" s="42"/>
      <c r="M3" s="42"/>
      <c r="N3" s="42"/>
      <c r="O3" s="42"/>
      <c r="P3" s="42"/>
      <c r="Q3" s="53">
        <v>0</v>
      </c>
    </row>
    <row r="4" spans="2:20" ht="15.75" x14ac:dyDescent="0.25">
      <c r="B4" s="48" t="s">
        <v>86</v>
      </c>
      <c r="C4" s="48"/>
      <c r="D4" s="48"/>
      <c r="E4" s="48"/>
      <c r="F4" s="48"/>
      <c r="G4" s="48"/>
      <c r="H4" s="48"/>
      <c r="I4" s="42"/>
      <c r="J4" s="42"/>
      <c r="K4" s="42"/>
      <c r="L4" s="42"/>
      <c r="M4" s="42"/>
      <c r="N4" s="42"/>
      <c r="O4" s="42"/>
      <c r="P4" s="42"/>
      <c r="Q4" s="43" t="s">
        <v>88</v>
      </c>
    </row>
    <row r="5" spans="2:20" x14ac:dyDescent="0.25">
      <c r="B5" s="4" t="s">
        <v>0</v>
      </c>
      <c r="C5" s="10" t="s">
        <v>1</v>
      </c>
      <c r="D5" s="6" t="s">
        <v>2</v>
      </c>
      <c r="E5" s="6" t="s">
        <v>3</v>
      </c>
      <c r="F5" s="7" t="s">
        <v>4</v>
      </c>
      <c r="G5" s="7" t="s">
        <v>5</v>
      </c>
      <c r="H5" t="s">
        <v>36</v>
      </c>
      <c r="I5" t="s">
        <v>90</v>
      </c>
      <c r="J5" t="s">
        <v>37</v>
      </c>
      <c r="K5" t="s">
        <v>91</v>
      </c>
      <c r="Q5" s="44">
        <f>Q17</f>
        <v>33017.075235719996</v>
      </c>
    </row>
    <row r="6" spans="2:20" ht="60" x14ac:dyDescent="0.25">
      <c r="B6" s="30" t="s">
        <v>64</v>
      </c>
      <c r="C6" s="31" t="s">
        <v>38</v>
      </c>
      <c r="D6" s="32">
        <f>O6</f>
        <v>61.2</v>
      </c>
      <c r="E6" s="32" t="s">
        <v>12</v>
      </c>
      <c r="F6" s="33">
        <f>P6*(1-$Q$3)</f>
        <v>22.773395999999998</v>
      </c>
      <c r="G6" s="33">
        <f>D6*F6</f>
        <v>1393.7318352</v>
      </c>
      <c r="H6">
        <v>698.04171647999999</v>
      </c>
      <c r="I6">
        <v>30.6</v>
      </c>
      <c r="J6">
        <v>695.69011871999999</v>
      </c>
      <c r="K6">
        <v>30.6</v>
      </c>
      <c r="N6">
        <f>H6+J6+L6</f>
        <v>1393.7318352</v>
      </c>
      <c r="O6">
        <f>I6+K6+M6</f>
        <v>61.2</v>
      </c>
      <c r="P6">
        <f>N6/O6</f>
        <v>22.773395999999998</v>
      </c>
      <c r="Q6" s="7">
        <f>G6</f>
        <v>1393.7318352</v>
      </c>
    </row>
    <row r="7" spans="2:20" ht="30" x14ac:dyDescent="0.25">
      <c r="B7" s="4" t="s">
        <v>65</v>
      </c>
      <c r="C7" s="5" t="s">
        <v>39</v>
      </c>
      <c r="D7" s="6">
        <f t="shared" ref="D7:D15" si="0">O7</f>
        <v>61.2</v>
      </c>
      <c r="E7" s="6" t="s">
        <v>12</v>
      </c>
      <c r="F7" s="33">
        <f t="shared" ref="F7:F15" si="1">P7*(1-$Q$3)</f>
        <v>17.852242499999999</v>
      </c>
      <c r="G7" s="33">
        <f t="shared" ref="G7:G15" si="2">D7*F7</f>
        <v>1092.557241</v>
      </c>
      <c r="H7">
        <v>547.20033839999996</v>
      </c>
      <c r="I7">
        <v>30.6</v>
      </c>
      <c r="J7">
        <v>545.35690260000001</v>
      </c>
      <c r="K7">
        <v>30.6</v>
      </c>
      <c r="N7">
        <f t="shared" ref="N7:O15" si="3">H7+J7+L7</f>
        <v>1092.557241</v>
      </c>
      <c r="O7">
        <f t="shared" si="3"/>
        <v>61.2</v>
      </c>
      <c r="P7">
        <f t="shared" ref="P7:P15" si="4">N7/O7</f>
        <v>17.852242499999999</v>
      </c>
      <c r="Q7" s="7">
        <f t="shared" ref="Q7:Q15" si="5">G7</f>
        <v>1092.557241</v>
      </c>
      <c r="T7" s="47"/>
    </row>
    <row r="8" spans="2:20" ht="120" x14ac:dyDescent="0.25">
      <c r="B8" s="4" t="s">
        <v>66</v>
      </c>
      <c r="C8" s="5" t="s">
        <v>40</v>
      </c>
      <c r="D8" s="6">
        <f t="shared" si="0"/>
        <v>122.4</v>
      </c>
      <c r="E8" s="6" t="s">
        <v>12</v>
      </c>
      <c r="F8" s="33">
        <f t="shared" si="1"/>
        <v>94.421924999999987</v>
      </c>
      <c r="G8" s="33">
        <f t="shared" si="2"/>
        <v>11557.243619999999</v>
      </c>
      <c r="H8">
        <v>5788.3718879999997</v>
      </c>
      <c r="I8">
        <v>61.2</v>
      </c>
      <c r="J8">
        <v>5768.8717319999996</v>
      </c>
      <c r="K8">
        <v>61.2</v>
      </c>
      <c r="N8">
        <f t="shared" si="3"/>
        <v>11557.243619999999</v>
      </c>
      <c r="O8">
        <f t="shared" si="3"/>
        <v>122.4</v>
      </c>
      <c r="P8">
        <f t="shared" si="4"/>
        <v>94.421924999999987</v>
      </c>
      <c r="Q8" s="7">
        <f t="shared" si="5"/>
        <v>11557.243619999999</v>
      </c>
    </row>
    <row r="9" spans="2:20" ht="165" x14ac:dyDescent="0.25">
      <c r="B9" s="4" t="s">
        <v>67</v>
      </c>
      <c r="C9" s="5" t="s">
        <v>41</v>
      </c>
      <c r="D9" s="6">
        <f t="shared" si="0"/>
        <v>61.2</v>
      </c>
      <c r="E9" s="6" t="s">
        <v>12</v>
      </c>
      <c r="F9" s="33">
        <f t="shared" si="1"/>
        <v>106.22147999999999</v>
      </c>
      <c r="G9" s="33">
        <f t="shared" si="2"/>
        <v>6500.7545759999994</v>
      </c>
      <c r="H9">
        <v>3255.8615424</v>
      </c>
      <c r="I9">
        <v>30.6</v>
      </c>
      <c r="J9">
        <v>3244.8930335999999</v>
      </c>
      <c r="K9">
        <v>30.6</v>
      </c>
      <c r="N9">
        <f t="shared" si="3"/>
        <v>6500.7545759999994</v>
      </c>
      <c r="O9">
        <f t="shared" si="3"/>
        <v>61.2</v>
      </c>
      <c r="P9">
        <f t="shared" si="4"/>
        <v>106.22147999999999</v>
      </c>
      <c r="Q9" s="7">
        <f t="shared" si="5"/>
        <v>6500.7545759999994</v>
      </c>
    </row>
    <row r="10" spans="2:20" ht="165" x14ac:dyDescent="0.25">
      <c r="B10" s="4" t="s">
        <v>68</v>
      </c>
      <c r="C10" s="5" t="s">
        <v>42</v>
      </c>
      <c r="D10" s="6">
        <f t="shared" si="0"/>
        <v>30.6</v>
      </c>
      <c r="E10" s="6" t="s">
        <v>12</v>
      </c>
      <c r="F10" s="33">
        <f t="shared" si="1"/>
        <v>109.17773999999999</v>
      </c>
      <c r="G10" s="33">
        <f t="shared" si="2"/>
        <v>3340.8388439999999</v>
      </c>
      <c r="H10">
        <v>1673.2378656000001</v>
      </c>
      <c r="I10">
        <v>15.3</v>
      </c>
      <c r="J10">
        <v>1667.6009784</v>
      </c>
      <c r="K10">
        <v>15.3</v>
      </c>
      <c r="N10">
        <f t="shared" si="3"/>
        <v>3340.8388439999999</v>
      </c>
      <c r="O10">
        <f t="shared" si="3"/>
        <v>30.6</v>
      </c>
      <c r="P10">
        <f t="shared" si="4"/>
        <v>109.17773999999999</v>
      </c>
      <c r="Q10" s="7">
        <f t="shared" si="5"/>
        <v>3340.8388439999999</v>
      </c>
    </row>
    <row r="11" spans="2:20" ht="195" x14ac:dyDescent="0.25">
      <c r="B11" s="4" t="s">
        <v>69</v>
      </c>
      <c r="C11" s="5" t="s">
        <v>19</v>
      </c>
      <c r="D11" s="6">
        <f t="shared" si="0"/>
        <v>20.399999999999999</v>
      </c>
      <c r="E11" s="6" t="s">
        <v>12</v>
      </c>
      <c r="F11" s="33">
        <f t="shared" si="1"/>
        <v>158.13111195000002</v>
      </c>
      <c r="G11" s="33">
        <f t="shared" si="2"/>
        <v>3225.8746837799999</v>
      </c>
      <c r="H11">
        <v>1615.6587978719999</v>
      </c>
      <c r="I11">
        <v>10.199999999999999</v>
      </c>
      <c r="J11">
        <v>1610.215885908</v>
      </c>
      <c r="K11">
        <v>10.199999999999999</v>
      </c>
      <c r="N11">
        <f t="shared" si="3"/>
        <v>3225.8746837799999</v>
      </c>
      <c r="O11">
        <f t="shared" si="3"/>
        <v>20.399999999999999</v>
      </c>
      <c r="P11">
        <f t="shared" si="4"/>
        <v>158.13111195000002</v>
      </c>
      <c r="Q11" s="7">
        <f t="shared" si="5"/>
        <v>3225.8746837799999</v>
      </c>
    </row>
    <row r="12" spans="2:20" ht="135" x14ac:dyDescent="0.25">
      <c r="B12" s="4" t="s">
        <v>70</v>
      </c>
      <c r="C12" s="5" t="s">
        <v>20</v>
      </c>
      <c r="D12" s="6">
        <f t="shared" si="0"/>
        <v>4</v>
      </c>
      <c r="E12" s="6" t="s">
        <v>13</v>
      </c>
      <c r="F12" s="33">
        <f t="shared" si="1"/>
        <v>266.42556733499998</v>
      </c>
      <c r="G12" s="33">
        <f t="shared" si="2"/>
        <v>1065.7022693399999</v>
      </c>
      <c r="H12">
        <v>533.75019681599997</v>
      </c>
      <c r="I12">
        <v>2</v>
      </c>
      <c r="J12">
        <v>531.95207252399996</v>
      </c>
      <c r="K12">
        <v>2</v>
      </c>
      <c r="N12">
        <f t="shared" si="3"/>
        <v>1065.7022693399999</v>
      </c>
      <c r="O12">
        <f t="shared" si="3"/>
        <v>4</v>
      </c>
      <c r="P12">
        <f t="shared" si="4"/>
        <v>266.42556733499998</v>
      </c>
      <c r="Q12" s="7">
        <f t="shared" si="5"/>
        <v>1065.7022693399999</v>
      </c>
    </row>
    <row r="13" spans="2:20" ht="135" x14ac:dyDescent="0.25">
      <c r="B13" s="4" t="s">
        <v>71</v>
      </c>
      <c r="C13" s="5" t="s">
        <v>43</v>
      </c>
      <c r="D13" s="6">
        <f t="shared" si="0"/>
        <v>4</v>
      </c>
      <c r="E13" s="6" t="s">
        <v>13</v>
      </c>
      <c r="F13" s="33">
        <f t="shared" si="1"/>
        <v>451.80317700000001</v>
      </c>
      <c r="G13" s="33">
        <f t="shared" si="2"/>
        <v>1807.212708</v>
      </c>
      <c r="H13">
        <v>905.13097919999996</v>
      </c>
      <c r="I13">
        <v>2</v>
      </c>
      <c r="J13">
        <v>902.08172879999995</v>
      </c>
      <c r="K13">
        <v>2</v>
      </c>
      <c r="N13">
        <f t="shared" si="3"/>
        <v>1807.212708</v>
      </c>
      <c r="O13">
        <f t="shared" si="3"/>
        <v>4</v>
      </c>
      <c r="P13">
        <f t="shared" si="4"/>
        <v>451.80317700000001</v>
      </c>
      <c r="Q13" s="7">
        <f t="shared" si="5"/>
        <v>1807.212708</v>
      </c>
      <c r="T13" s="47"/>
    </row>
    <row r="14" spans="2:20" ht="135" x14ac:dyDescent="0.25">
      <c r="B14" s="4" t="s">
        <v>72</v>
      </c>
      <c r="C14" s="5" t="s">
        <v>44</v>
      </c>
      <c r="D14" s="6">
        <f t="shared" si="0"/>
        <v>4</v>
      </c>
      <c r="E14" s="6" t="s">
        <v>13</v>
      </c>
      <c r="F14" s="33">
        <f t="shared" si="1"/>
        <v>315.34017660000001</v>
      </c>
      <c r="G14" s="33">
        <f t="shared" si="2"/>
        <v>1261.3607064</v>
      </c>
      <c r="H14">
        <v>631.74447936000001</v>
      </c>
      <c r="I14">
        <v>2</v>
      </c>
      <c r="J14">
        <v>629.61622704000001</v>
      </c>
      <c r="K14">
        <v>2</v>
      </c>
      <c r="N14">
        <f t="shared" si="3"/>
        <v>1261.3607064</v>
      </c>
      <c r="O14">
        <f t="shared" si="3"/>
        <v>4</v>
      </c>
      <c r="P14">
        <f t="shared" si="4"/>
        <v>315.34017660000001</v>
      </c>
      <c r="Q14" s="7">
        <f t="shared" si="5"/>
        <v>1261.3607064</v>
      </c>
      <c r="T14" s="47"/>
    </row>
    <row r="15" spans="2:20" ht="60" x14ac:dyDescent="0.25">
      <c r="B15" s="4" t="s">
        <v>73</v>
      </c>
      <c r="C15" s="5" t="s">
        <v>45</v>
      </c>
      <c r="D15" s="6">
        <f t="shared" si="0"/>
        <v>61.2</v>
      </c>
      <c r="E15" s="6" t="s">
        <v>12</v>
      </c>
      <c r="F15" s="33">
        <f t="shared" si="1"/>
        <v>28.950960000000002</v>
      </c>
      <c r="G15" s="33">
        <f t="shared" si="2"/>
        <v>1771.7987520000001</v>
      </c>
      <c r="H15">
        <v>887.39412479999999</v>
      </c>
      <c r="I15">
        <v>30.6</v>
      </c>
      <c r="J15">
        <v>884.40462720000005</v>
      </c>
      <c r="K15">
        <v>30.6</v>
      </c>
      <c r="N15">
        <f t="shared" si="3"/>
        <v>1771.7987520000001</v>
      </c>
      <c r="O15">
        <f t="shared" si="3"/>
        <v>61.2</v>
      </c>
      <c r="P15">
        <f t="shared" si="4"/>
        <v>28.950960000000002</v>
      </c>
      <c r="Q15" s="7">
        <f t="shared" si="5"/>
        <v>1771.7987520000001</v>
      </c>
      <c r="T15" s="47"/>
    </row>
    <row r="16" spans="2:20" ht="15.75" thickBot="1" x14ac:dyDescent="0.3">
      <c r="B16" s="24"/>
      <c r="C16" s="11" t="s">
        <v>50</v>
      </c>
      <c r="D16" s="28">
        <f>SUM(D6:D15)</f>
        <v>430.2</v>
      </c>
      <c r="E16" s="12"/>
      <c r="F16" s="29">
        <f>G16/D16</f>
        <v>76.748199060251039</v>
      </c>
      <c r="G16" s="29">
        <f>SUM(G6:G15)</f>
        <v>33017.075235719996</v>
      </c>
      <c r="Q16" s="40"/>
    </row>
    <row r="17" spans="2:17" ht="63.75" thickBot="1" x14ac:dyDescent="0.3">
      <c r="B17" s="19" t="s">
        <v>49</v>
      </c>
      <c r="C17" s="20" t="s">
        <v>93</v>
      </c>
      <c r="D17" s="21">
        <v>8</v>
      </c>
      <c r="E17" s="16" t="s">
        <v>46</v>
      </c>
      <c r="F17" s="22">
        <f>G16/D17</f>
        <v>4127.1344044649995</v>
      </c>
      <c r="G17" s="23">
        <f>F17*D17</f>
        <v>33017.075235719996</v>
      </c>
      <c r="Q17" s="41">
        <f>SUM(Q6:Q16)</f>
        <v>33017.075235719996</v>
      </c>
    </row>
  </sheetData>
  <mergeCells count="4">
    <mergeCell ref="B1:H1"/>
    <mergeCell ref="B2:H2"/>
    <mergeCell ref="B3:H3"/>
    <mergeCell ref="B4:H4"/>
  </mergeCells>
  <pageMargins left="0.6692913385826772" right="0.51181102362204722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8"/>
  <sheetViews>
    <sheetView zoomScale="85" zoomScaleNormal="85" workbookViewId="0">
      <selection activeCell="Q4" sqref="Q4"/>
    </sheetView>
  </sheetViews>
  <sheetFormatPr defaultRowHeight="15" x14ac:dyDescent="0.25"/>
  <cols>
    <col min="1" max="1" width="12.5703125" customWidth="1"/>
    <col min="2" max="2" width="11.85546875" style="1" customWidth="1"/>
    <col min="3" max="3" width="72.140625" customWidth="1"/>
    <col min="4" max="4" width="9.5703125" style="2" bestFit="1" customWidth="1"/>
    <col min="5" max="5" width="9.140625" style="2"/>
    <col min="6" max="7" width="16.5703125" style="3" customWidth="1"/>
    <col min="8" max="8" width="14.5703125" hidden="1" customWidth="1"/>
    <col min="9" max="16" width="9.140625" hidden="1" customWidth="1"/>
    <col min="17" max="17" width="13.42578125" bestFit="1" customWidth="1"/>
  </cols>
  <sheetData>
    <row r="1" spans="2:20" ht="15.75" x14ac:dyDescent="0.25">
      <c r="B1" s="48" t="s">
        <v>84</v>
      </c>
      <c r="C1" s="48"/>
      <c r="D1" s="48"/>
      <c r="E1" s="48"/>
      <c r="F1" s="48"/>
      <c r="G1" s="48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2:20" ht="15.75" x14ac:dyDescent="0.25">
      <c r="B2" s="48" t="s">
        <v>85</v>
      </c>
      <c r="C2" s="48"/>
      <c r="D2" s="48"/>
      <c r="E2" s="48"/>
      <c r="F2" s="48"/>
      <c r="G2" s="48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2:20" ht="15.75" x14ac:dyDescent="0.25">
      <c r="B3" s="49" t="s">
        <v>87</v>
      </c>
      <c r="C3" s="50"/>
      <c r="D3" s="50"/>
      <c r="E3" s="50"/>
      <c r="F3" s="50"/>
      <c r="G3" s="50"/>
      <c r="H3" s="45"/>
      <c r="I3" s="45"/>
      <c r="J3" s="45"/>
      <c r="K3" s="45"/>
      <c r="L3" s="45"/>
      <c r="M3" s="45"/>
      <c r="N3" s="45"/>
      <c r="O3" s="45"/>
      <c r="P3" s="45"/>
      <c r="Q3" s="53">
        <v>0</v>
      </c>
    </row>
    <row r="4" spans="2:20" ht="15.75" x14ac:dyDescent="0.25">
      <c r="B4" s="48" t="s">
        <v>86</v>
      </c>
      <c r="C4" s="48"/>
      <c r="D4" s="48"/>
      <c r="E4" s="48"/>
      <c r="F4" s="48"/>
      <c r="G4" s="48"/>
      <c r="H4" s="42"/>
      <c r="I4" s="42"/>
      <c r="J4" s="42"/>
      <c r="K4" s="42"/>
      <c r="L4" s="42"/>
      <c r="M4" s="42"/>
      <c r="N4" s="42"/>
      <c r="O4" s="42"/>
      <c r="P4" s="42"/>
      <c r="Q4" s="43" t="s">
        <v>88</v>
      </c>
    </row>
    <row r="5" spans="2:20" ht="18.75" x14ac:dyDescent="0.3">
      <c r="B5" s="34" t="s">
        <v>0</v>
      </c>
      <c r="C5" s="35" t="s">
        <v>1</v>
      </c>
      <c r="D5" s="36" t="s">
        <v>2</v>
      </c>
      <c r="E5" s="36" t="s">
        <v>3</v>
      </c>
      <c r="F5" s="37" t="s">
        <v>4</v>
      </c>
      <c r="G5" s="37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Q5" s="39">
        <f>Q17</f>
        <v>85452.020562124002</v>
      </c>
    </row>
    <row r="6" spans="2:20" ht="60" x14ac:dyDescent="0.25">
      <c r="B6" s="4" t="s">
        <v>54</v>
      </c>
      <c r="C6" s="5" t="s">
        <v>14</v>
      </c>
      <c r="D6" s="6">
        <f>O6</f>
        <v>221.2</v>
      </c>
      <c r="E6" s="6" t="s">
        <v>12</v>
      </c>
      <c r="F6" s="7">
        <f>P6*(1-$Q$3)</f>
        <v>21.278117569981919</v>
      </c>
      <c r="G6" s="7">
        <f>D6*F6</f>
        <v>4706.71960648</v>
      </c>
      <c r="H6">
        <v>755.34697296000002</v>
      </c>
      <c r="I6">
        <v>30.6</v>
      </c>
      <c r="J6">
        <v>3321.0906880000002</v>
      </c>
      <c r="K6">
        <v>160</v>
      </c>
      <c r="L6">
        <v>630.28194552000002</v>
      </c>
      <c r="M6">
        <v>30.6</v>
      </c>
      <c r="N6">
        <f>H6+J6+L6</f>
        <v>4706.71960648</v>
      </c>
      <c r="O6">
        <f>I6+K6+M6</f>
        <v>221.2</v>
      </c>
      <c r="P6">
        <f>N6/O6</f>
        <v>21.278117569981919</v>
      </c>
      <c r="Q6" s="7">
        <f>G6</f>
        <v>4706.71960648</v>
      </c>
    </row>
    <row r="7" spans="2:20" ht="30" x14ac:dyDescent="0.25">
      <c r="B7" s="4" t="s">
        <v>55</v>
      </c>
      <c r="C7" s="5" t="s">
        <v>15</v>
      </c>
      <c r="D7" s="6">
        <f t="shared" ref="D7:D15" si="0">O7</f>
        <v>91.800000000000011</v>
      </c>
      <c r="E7" s="6" t="s">
        <v>12</v>
      </c>
      <c r="F7" s="7">
        <f t="shared" ref="F7:F15" si="1">P7*(1-$Q$3)</f>
        <v>17.7825785</v>
      </c>
      <c r="G7" s="7">
        <f t="shared" ref="G7:G15" si="2">D7*F7</f>
        <v>1632.4407063000001</v>
      </c>
      <c r="H7">
        <v>660.71590379999998</v>
      </c>
      <c r="I7">
        <v>30.6</v>
      </c>
      <c r="J7">
        <v>487.73477700000001</v>
      </c>
      <c r="K7">
        <v>30.6</v>
      </c>
      <c r="L7">
        <v>483.9900255</v>
      </c>
      <c r="M7">
        <v>30.6</v>
      </c>
      <c r="N7">
        <f t="shared" ref="N7:N10" si="3">H7+J7+L7</f>
        <v>1632.4407063000001</v>
      </c>
      <c r="O7">
        <f t="shared" ref="O7:O10" si="4">I7+K7+M7</f>
        <v>91.800000000000011</v>
      </c>
      <c r="P7">
        <f t="shared" ref="P7:P10" si="5">N7/O7</f>
        <v>17.7825785</v>
      </c>
      <c r="Q7" s="7">
        <f t="shared" ref="Q7:Q15" si="6">G7</f>
        <v>1632.4407063000001</v>
      </c>
      <c r="T7" s="47"/>
    </row>
    <row r="8" spans="2:20" ht="120" x14ac:dyDescent="0.25">
      <c r="B8" s="4" t="s">
        <v>56</v>
      </c>
      <c r="C8" s="5" t="s">
        <v>16</v>
      </c>
      <c r="D8" s="6">
        <f t="shared" si="0"/>
        <v>420</v>
      </c>
      <c r="E8" s="6" t="s">
        <v>12</v>
      </c>
      <c r="F8" s="7">
        <f t="shared" si="1"/>
        <v>93.28940885714286</v>
      </c>
      <c r="G8" s="7">
        <f t="shared" si="2"/>
        <v>39181.551720000003</v>
      </c>
      <c r="H8">
        <v>14047.137000000001</v>
      </c>
      <c r="I8">
        <v>150</v>
      </c>
      <c r="J8">
        <v>15870.50232</v>
      </c>
      <c r="K8">
        <v>170</v>
      </c>
      <c r="L8">
        <v>9263.9123999999993</v>
      </c>
      <c r="M8">
        <v>100</v>
      </c>
      <c r="N8">
        <f t="shared" si="3"/>
        <v>39181.551720000003</v>
      </c>
      <c r="O8">
        <f t="shared" si="4"/>
        <v>420</v>
      </c>
      <c r="P8">
        <f t="shared" si="5"/>
        <v>93.28940885714286</v>
      </c>
      <c r="Q8" s="7">
        <f t="shared" si="6"/>
        <v>39181.551720000003</v>
      </c>
    </row>
    <row r="9" spans="2:20" ht="165" x14ac:dyDescent="0.25">
      <c r="B9" s="4" t="s">
        <v>57</v>
      </c>
      <c r="C9" s="5" t="s">
        <v>17</v>
      </c>
      <c r="D9" s="6">
        <f t="shared" si="0"/>
        <v>161.19999999999999</v>
      </c>
      <c r="E9" s="6" t="s">
        <v>12</v>
      </c>
      <c r="F9" s="7">
        <f t="shared" si="1"/>
        <v>104.58427503722086</v>
      </c>
      <c r="G9" s="7">
        <f t="shared" si="2"/>
        <v>16858.985136000003</v>
      </c>
      <c r="H9">
        <v>3223.7212608</v>
      </c>
      <c r="I9">
        <v>30.6</v>
      </c>
      <c r="J9">
        <v>3213.6790752000002</v>
      </c>
      <c r="K9">
        <v>30.6</v>
      </c>
      <c r="L9">
        <v>10421.584800000001</v>
      </c>
      <c r="M9">
        <v>100</v>
      </c>
      <c r="N9">
        <f t="shared" si="3"/>
        <v>16858.985136000003</v>
      </c>
      <c r="O9">
        <f t="shared" si="4"/>
        <v>161.19999999999999</v>
      </c>
      <c r="P9">
        <f t="shared" si="5"/>
        <v>104.58427503722086</v>
      </c>
      <c r="Q9" s="7">
        <f t="shared" si="6"/>
        <v>16858.985136000003</v>
      </c>
    </row>
    <row r="10" spans="2:20" ht="165" x14ac:dyDescent="0.25">
      <c r="B10" s="4" t="s">
        <v>58</v>
      </c>
      <c r="C10" s="5" t="s">
        <v>18</v>
      </c>
      <c r="D10" s="6">
        <f t="shared" si="0"/>
        <v>65.599999999999994</v>
      </c>
      <c r="E10" s="6" t="s">
        <v>12</v>
      </c>
      <c r="F10" s="7">
        <f t="shared" si="1"/>
        <v>107.8305029542683</v>
      </c>
      <c r="G10" s="7">
        <f t="shared" si="2"/>
        <v>7073.6809937999997</v>
      </c>
      <c r="H10">
        <v>1656.7204752</v>
      </c>
      <c r="I10">
        <v>15.3</v>
      </c>
      <c r="J10">
        <v>3778.0801799999999</v>
      </c>
      <c r="K10">
        <v>35</v>
      </c>
      <c r="L10">
        <v>1638.8803386</v>
      </c>
      <c r="M10">
        <v>15.3</v>
      </c>
      <c r="N10">
        <f t="shared" si="3"/>
        <v>7073.6809937999997</v>
      </c>
      <c r="O10">
        <f t="shared" si="4"/>
        <v>65.599999999999994</v>
      </c>
      <c r="P10">
        <f t="shared" si="5"/>
        <v>107.8305029542683</v>
      </c>
      <c r="Q10" s="7">
        <f t="shared" si="6"/>
        <v>7073.6809937999997</v>
      </c>
    </row>
    <row r="11" spans="2:20" ht="195" x14ac:dyDescent="0.25">
      <c r="B11" s="4" t="s">
        <v>59</v>
      </c>
      <c r="C11" s="5" t="s">
        <v>19</v>
      </c>
      <c r="D11" s="6">
        <f t="shared" si="0"/>
        <v>30.599999999999998</v>
      </c>
      <c r="E11" s="6" t="s">
        <v>12</v>
      </c>
      <c r="F11" s="7">
        <f t="shared" si="1"/>
        <v>217.62206666666668</v>
      </c>
      <c r="G11" s="7">
        <f t="shared" si="2"/>
        <v>6659.23524</v>
      </c>
      <c r="H11">
        <v>2210.7653399999999</v>
      </c>
      <c r="I11">
        <v>10.199999999999999</v>
      </c>
      <c r="J11">
        <v>2232.8065200000001</v>
      </c>
      <c r="K11">
        <v>10.199999999999999</v>
      </c>
      <c r="L11">
        <v>2215.66338</v>
      </c>
      <c r="M11">
        <v>10.199999999999999</v>
      </c>
      <c r="N11">
        <f t="shared" ref="N11:N15" si="7">H11+J11+L11</f>
        <v>6659.23524</v>
      </c>
      <c r="O11">
        <f t="shared" ref="O11:O15" si="8">I11+K11+M11</f>
        <v>30.599999999999998</v>
      </c>
      <c r="P11">
        <f t="shared" ref="P11:P15" si="9">N11/O11</f>
        <v>217.62206666666668</v>
      </c>
      <c r="Q11" s="7">
        <f t="shared" si="6"/>
        <v>6659.23524</v>
      </c>
    </row>
    <row r="12" spans="2:20" ht="135" x14ac:dyDescent="0.25">
      <c r="B12" s="4" t="s">
        <v>60</v>
      </c>
      <c r="C12" s="5" t="s">
        <v>20</v>
      </c>
      <c r="D12" s="6">
        <f t="shared" si="0"/>
        <v>5</v>
      </c>
      <c r="E12" s="6" t="s">
        <v>13</v>
      </c>
      <c r="F12" s="7">
        <f t="shared" si="1"/>
        <v>265.00170379680003</v>
      </c>
      <c r="G12" s="7">
        <f t="shared" si="2"/>
        <v>1325.0085189840001</v>
      </c>
      <c r="H12">
        <v>528.481274472</v>
      </c>
      <c r="I12">
        <v>2</v>
      </c>
      <c r="J12">
        <v>266.87509840799999</v>
      </c>
      <c r="K12">
        <v>1</v>
      </c>
      <c r="L12">
        <v>529.65214610400005</v>
      </c>
      <c r="M12">
        <v>2</v>
      </c>
      <c r="N12">
        <f t="shared" si="7"/>
        <v>1325.0085189840001</v>
      </c>
      <c r="O12">
        <f t="shared" si="8"/>
        <v>5</v>
      </c>
      <c r="P12">
        <f t="shared" si="9"/>
        <v>265.00170379680003</v>
      </c>
      <c r="Q12" s="7">
        <f t="shared" si="6"/>
        <v>1325.0085189840001</v>
      </c>
      <c r="T12" s="47"/>
    </row>
    <row r="13" spans="2:20" ht="135" x14ac:dyDescent="0.25">
      <c r="B13" s="4" t="s">
        <v>61</v>
      </c>
      <c r="C13" s="5" t="s">
        <v>21</v>
      </c>
      <c r="D13" s="6">
        <f t="shared" si="0"/>
        <v>5</v>
      </c>
      <c r="E13" s="6" t="s">
        <v>13</v>
      </c>
      <c r="F13" s="7">
        <f t="shared" si="1"/>
        <v>449.38859616000002</v>
      </c>
      <c r="G13" s="7">
        <f t="shared" si="2"/>
        <v>2246.9429808</v>
      </c>
      <c r="H13">
        <v>896.19596639999997</v>
      </c>
      <c r="I13">
        <v>2</v>
      </c>
      <c r="J13">
        <v>452.56548959999998</v>
      </c>
      <c r="K13">
        <v>1</v>
      </c>
      <c r="L13">
        <v>898.18152480000003</v>
      </c>
      <c r="M13">
        <v>2</v>
      </c>
      <c r="N13">
        <f t="shared" si="7"/>
        <v>2246.9429808</v>
      </c>
      <c r="O13">
        <f t="shared" si="8"/>
        <v>5</v>
      </c>
      <c r="P13">
        <f t="shared" si="9"/>
        <v>449.38859616000002</v>
      </c>
      <c r="Q13" s="7">
        <f t="shared" si="6"/>
        <v>2246.9429808</v>
      </c>
      <c r="T13" s="47"/>
    </row>
    <row r="14" spans="2:20" ht="135" x14ac:dyDescent="0.25">
      <c r="B14" s="4" t="s">
        <v>62</v>
      </c>
      <c r="C14" s="5" t="s">
        <v>22</v>
      </c>
      <c r="D14" s="6">
        <f t="shared" si="0"/>
        <v>9</v>
      </c>
      <c r="E14" s="6" t="s">
        <v>13</v>
      </c>
      <c r="F14" s="7">
        <f t="shared" si="1"/>
        <v>314.64038303999996</v>
      </c>
      <c r="G14" s="7">
        <f t="shared" si="2"/>
        <v>2831.7634473599996</v>
      </c>
      <c r="H14">
        <v>625.50820511999996</v>
      </c>
      <c r="I14">
        <v>2</v>
      </c>
      <c r="J14">
        <v>1579.3611983999999</v>
      </c>
      <c r="K14">
        <v>5</v>
      </c>
      <c r="L14">
        <v>626.89404383999999</v>
      </c>
      <c r="M14">
        <v>2</v>
      </c>
      <c r="N14">
        <f t="shared" si="7"/>
        <v>2831.7634473599996</v>
      </c>
      <c r="O14">
        <f t="shared" si="8"/>
        <v>9</v>
      </c>
      <c r="P14">
        <f t="shared" si="9"/>
        <v>314.64038303999996</v>
      </c>
      <c r="Q14" s="7">
        <f t="shared" si="6"/>
        <v>2831.7634473599996</v>
      </c>
      <c r="T14" s="47"/>
    </row>
    <row r="15" spans="2:20" ht="60" x14ac:dyDescent="0.25">
      <c r="B15" s="4" t="s">
        <v>63</v>
      </c>
      <c r="C15" s="5" t="s">
        <v>23</v>
      </c>
      <c r="D15" s="6">
        <f t="shared" si="0"/>
        <v>91.800000000000011</v>
      </c>
      <c r="E15" s="6" t="s">
        <v>12</v>
      </c>
      <c r="F15" s="7">
        <f t="shared" si="1"/>
        <v>31.979217999999999</v>
      </c>
      <c r="G15" s="7">
        <f t="shared" si="2"/>
        <v>2935.6922124000002</v>
      </c>
      <c r="H15">
        <v>815.21166240000002</v>
      </c>
      <c r="I15">
        <v>30.6</v>
      </c>
      <c r="J15">
        <v>1064.3261399999999</v>
      </c>
      <c r="K15">
        <v>30.6</v>
      </c>
      <c r="L15">
        <v>1056.1544100000001</v>
      </c>
      <c r="M15">
        <v>30.6</v>
      </c>
      <c r="N15">
        <f t="shared" si="7"/>
        <v>2935.6922124000002</v>
      </c>
      <c r="O15">
        <f t="shared" si="8"/>
        <v>91.800000000000011</v>
      </c>
      <c r="P15">
        <f t="shared" si="9"/>
        <v>31.979217999999999</v>
      </c>
      <c r="Q15" s="7">
        <f t="shared" si="6"/>
        <v>2935.6922124000002</v>
      </c>
      <c r="T15" s="47"/>
    </row>
    <row r="16" spans="2:20" ht="15.75" thickBot="1" x14ac:dyDescent="0.3">
      <c r="B16" s="18"/>
      <c r="C16" s="11" t="s">
        <v>51</v>
      </c>
      <c r="D16" s="12">
        <f>SUM(D6:D15)</f>
        <v>1101.2</v>
      </c>
      <c r="E16" s="12"/>
      <c r="F16" s="13">
        <f>G16/D16</f>
        <v>77.599001600185247</v>
      </c>
      <c r="G16" s="13">
        <f>SUM(G6:G15)</f>
        <v>85452.020562124002</v>
      </c>
      <c r="Q16" s="40"/>
    </row>
    <row r="17" spans="2:17" ht="63.75" thickBot="1" x14ac:dyDescent="0.3">
      <c r="B17" s="14" t="s">
        <v>52</v>
      </c>
      <c r="C17" s="15" t="s">
        <v>92</v>
      </c>
      <c r="D17" s="25">
        <v>8</v>
      </c>
      <c r="E17" s="25" t="s">
        <v>53</v>
      </c>
      <c r="F17" s="26">
        <f>G16/D17</f>
        <v>10681.5025702655</v>
      </c>
      <c r="G17" s="27">
        <f>F17*D17</f>
        <v>85452.020562124002</v>
      </c>
      <c r="Q17" s="41">
        <f>SUM(Q6:Q16)</f>
        <v>85452.020562124002</v>
      </c>
    </row>
    <row r="18" spans="2:17" x14ac:dyDescent="0.25">
      <c r="G18" s="3">
        <f>G17+PARANÁ!G17+'CERRO LARGO'!G17</f>
        <v>161632.43516784799</v>
      </c>
      <c r="Q18" s="38"/>
    </row>
  </sheetData>
  <mergeCells count="4">
    <mergeCell ref="B1:G1"/>
    <mergeCell ref="B2:G2"/>
    <mergeCell ref="B3:G3"/>
    <mergeCell ref="B4:G4"/>
  </mergeCells>
  <pageMargins left="0.87" right="0.51181102362204722" top="0.64" bottom="0.78740157480314965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CERRO LARGO</vt:lpstr>
      <vt:lpstr>PARANÁ</vt:lpstr>
      <vt:lpstr>3 CAMPI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scheyla</dc:creator>
  <cp:lastModifiedBy>THIEGO RIPPEL PINHEIRO</cp:lastModifiedBy>
  <cp:lastPrinted>2019-06-11T16:42:55Z</cp:lastPrinted>
  <dcterms:created xsi:type="dcterms:W3CDTF">2019-01-25T12:47:04Z</dcterms:created>
  <dcterms:modified xsi:type="dcterms:W3CDTF">2019-07-03T11:55:41Z</dcterms:modified>
</cp:coreProperties>
</file>